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fileSharing userName="Kristine V. Castillo" algorithmName="SHA-512" hashValue="Z9In9UQZA51GKlU9zdOadhVeP0lbTnwjbf1mdI1QxKa3IMMQBglD/V+e9QS59ojFllTCeeIT9UJsf/PVTx6pOg==" saltValue="coS2VRXVcS56ZkP+5i68hQ==" spinCount="100000"/>
  <workbookPr defaultThemeVersion="124226"/>
  <mc:AlternateContent xmlns:mc="http://schemas.openxmlformats.org/markup-compatibility/2006">
    <mc:Choice Requires="x15">
      <x15ac:absPath xmlns:x15ac="http://schemas.microsoft.com/office/spreadsheetml/2010/11/ac" url="S:\Budget\Report on Non-General Fund Information\FY 17 2018 Leg\NGF Final\"/>
    </mc:Choice>
  </mc:AlternateContent>
  <bookViews>
    <workbookView xWindow="0" yWindow="0" windowWidth="28800" windowHeight="12210" firstSheet="15" activeTab="21"/>
  </bookViews>
  <sheets>
    <sheet name="S-202" sheetId="22" r:id="rId1"/>
    <sheet name="S-203" sheetId="25" r:id="rId2"/>
    <sheet name="S-204" sheetId="31" r:id="rId3"/>
    <sheet name="S- 205" sheetId="35" r:id="rId4"/>
    <sheet name="S-206" sheetId="44" r:id="rId5"/>
    <sheet name="S-207" sheetId="47" r:id="rId6"/>
    <sheet name="S- 208" sheetId="36" r:id="rId7"/>
    <sheet name="S-209" sheetId="43" r:id="rId8"/>
    <sheet name="S-210" sheetId="37" r:id="rId9"/>
    <sheet name="S-214" sheetId="48" r:id="rId10"/>
    <sheet name="S-217" sheetId="34" r:id="rId11"/>
    <sheet name="S-218" sheetId="38" r:id="rId12"/>
    <sheet name="S-224" sheetId="49" r:id="rId13"/>
    <sheet name="S-240" sheetId="39" r:id="rId14"/>
    <sheet name="S-241" sheetId="40" r:id="rId15"/>
    <sheet name="S-242" sheetId="41" r:id="rId16"/>
    <sheet name="S-250" sheetId="42" r:id="rId17"/>
    <sheet name="S-251" sheetId="26" r:id="rId18"/>
    <sheet name="S-252" sheetId="27" r:id="rId19"/>
    <sheet name="S-253" sheetId="28" r:id="rId20"/>
    <sheet name="S-254" sheetId="29" r:id="rId21"/>
    <sheet name="S-255" sheetId="30" r:id="rId22"/>
    <sheet name="S-256" sheetId="32" r:id="rId23"/>
    <sheet name="S-258" sheetId="33" r:id="rId24"/>
    <sheet name="S-261" sheetId="45" r:id="rId25"/>
    <sheet name="S-262" sheetId="46" r:id="rId26"/>
  </sheets>
  <calcPr calcId="171027" calcMode="manual"/>
</workbook>
</file>

<file path=xl/calcChain.xml><?xml version="1.0" encoding="utf-8"?>
<calcChain xmlns="http://schemas.openxmlformats.org/spreadsheetml/2006/main">
  <c r="C33" i="49" l="1"/>
  <c r="C37" i="49" s="1"/>
  <c r="I31" i="49"/>
  <c r="H31" i="49"/>
  <c r="G31" i="49"/>
  <c r="F31" i="49"/>
  <c r="E31" i="49"/>
  <c r="D31" i="49"/>
  <c r="C31" i="49"/>
  <c r="D22" i="49"/>
  <c r="D33" i="49" s="1"/>
  <c r="C22" i="49"/>
  <c r="C34" i="48"/>
  <c r="C38" i="48" s="1"/>
  <c r="I32" i="48"/>
  <c r="H32" i="48"/>
  <c r="G32" i="48"/>
  <c r="F32" i="48"/>
  <c r="E32" i="48"/>
  <c r="D32" i="48"/>
  <c r="D34" i="48" s="1"/>
  <c r="D38" i="48" s="1"/>
  <c r="C32" i="48"/>
  <c r="I31" i="47"/>
  <c r="H31" i="47"/>
  <c r="G31" i="47"/>
  <c r="F31" i="47"/>
  <c r="E31" i="47"/>
  <c r="D31" i="47"/>
  <c r="C31" i="47"/>
  <c r="C33" i="47" s="1"/>
  <c r="E23" i="48" l="1"/>
  <c r="E34" i="48" s="1"/>
  <c r="E38" i="48"/>
  <c r="F23" i="48"/>
  <c r="F34" i="48" s="1"/>
  <c r="C37" i="47"/>
  <c r="D22" i="47"/>
  <c r="D33" i="47" s="1"/>
  <c r="D37" i="49"/>
  <c r="E22" i="49"/>
  <c r="E33" i="49" s="1"/>
  <c r="E37" i="49" l="1"/>
  <c r="F22" i="49"/>
  <c r="F33" i="49" s="1"/>
  <c r="F38" i="48"/>
  <c r="G23" i="48"/>
  <c r="G34" i="48" s="1"/>
  <c r="D37" i="47"/>
  <c r="E22" i="47"/>
  <c r="E33" i="47" s="1"/>
  <c r="H23" i="48" l="1"/>
  <c r="H34" i="48" s="1"/>
  <c r="G38" i="48"/>
  <c r="E37" i="47"/>
  <c r="F22" i="47"/>
  <c r="F33" i="47" s="1"/>
  <c r="F37" i="49"/>
  <c r="G22" i="49"/>
  <c r="G33" i="49" s="1"/>
  <c r="F37" i="47" l="1"/>
  <c r="G22" i="47"/>
  <c r="G33" i="47" s="1"/>
  <c r="G37" i="49"/>
  <c r="H22" i="49"/>
  <c r="H33" i="49" s="1"/>
  <c r="H38" i="48"/>
  <c r="I23" i="48"/>
  <c r="I34" i="48" s="1"/>
  <c r="I38" i="48" s="1"/>
  <c r="H37" i="49" l="1"/>
  <c r="I22" i="49"/>
  <c r="I33" i="49" s="1"/>
  <c r="I37" i="49" s="1"/>
  <c r="G37" i="47"/>
  <c r="H22" i="47"/>
  <c r="H33" i="47" s="1"/>
  <c r="H37" i="47" l="1"/>
  <c r="I22" i="47"/>
  <c r="I33" i="47" s="1"/>
  <c r="I37" i="47" s="1"/>
  <c r="E36" i="46" l="1"/>
  <c r="I32" i="46"/>
  <c r="H32" i="46"/>
  <c r="G32" i="46"/>
  <c r="F32" i="46"/>
  <c r="E32" i="46"/>
  <c r="D32" i="46"/>
  <c r="C32" i="46"/>
  <c r="C23" i="46"/>
  <c r="C34" i="46" s="1"/>
  <c r="I32" i="45"/>
  <c r="H32" i="45"/>
  <c r="G32" i="45"/>
  <c r="F32" i="45"/>
  <c r="E32" i="45"/>
  <c r="D32" i="45"/>
  <c r="C32" i="45"/>
  <c r="C23" i="45"/>
  <c r="C34" i="45" s="1"/>
  <c r="E35" i="44"/>
  <c r="C35" i="44"/>
  <c r="I31" i="44"/>
  <c r="H31" i="44"/>
  <c r="G31" i="44"/>
  <c r="F31" i="44"/>
  <c r="E31" i="44"/>
  <c r="D31" i="44"/>
  <c r="C31" i="44"/>
  <c r="C33" i="44" s="1"/>
  <c r="D22" i="44" l="1"/>
  <c r="D33" i="44" s="1"/>
  <c r="C37" i="44"/>
  <c r="C38" i="45"/>
  <c r="D23" i="45"/>
  <c r="D34" i="45" s="1"/>
  <c r="C38" i="46"/>
  <c r="D23" i="46"/>
  <c r="D34" i="46" s="1"/>
  <c r="D38" i="46" l="1"/>
  <c r="E23" i="46"/>
  <c r="E34" i="46" s="1"/>
  <c r="D38" i="45"/>
  <c r="E23" i="45"/>
  <c r="E34" i="45" s="1"/>
  <c r="E22" i="44"/>
  <c r="E33" i="44" s="1"/>
  <c r="D37" i="44"/>
  <c r="E38" i="46" l="1"/>
  <c r="F23" i="46"/>
  <c r="F34" i="46" s="1"/>
  <c r="E38" i="45"/>
  <c r="F23" i="45"/>
  <c r="F34" i="45" s="1"/>
  <c r="E37" i="44"/>
  <c r="F22" i="44"/>
  <c r="F33" i="44" s="1"/>
  <c r="F38" i="45" l="1"/>
  <c r="G23" i="45"/>
  <c r="G34" i="45" s="1"/>
  <c r="G23" i="46"/>
  <c r="G34" i="46" s="1"/>
  <c r="F38" i="46"/>
  <c r="F37" i="44"/>
  <c r="G22" i="44"/>
  <c r="G33" i="44" s="1"/>
  <c r="G38" i="46" l="1"/>
  <c r="H23" i="46"/>
  <c r="H34" i="46" s="1"/>
  <c r="G37" i="44"/>
  <c r="H22" i="44"/>
  <c r="H33" i="44" s="1"/>
  <c r="G38" i="45"/>
  <c r="H23" i="45"/>
  <c r="H34" i="45" s="1"/>
  <c r="I22" i="44" l="1"/>
  <c r="I33" i="44" s="1"/>
  <c r="I37" i="44" s="1"/>
  <c r="H37" i="44"/>
  <c r="H38" i="45"/>
  <c r="I23" i="45"/>
  <c r="I34" i="45" s="1"/>
  <c r="I38" i="45" s="1"/>
  <c r="H38" i="46"/>
  <c r="I23" i="46"/>
  <c r="I34" i="46" s="1"/>
  <c r="I38" i="46" s="1"/>
  <c r="I31" i="43" l="1"/>
  <c r="H31" i="43"/>
  <c r="G31" i="43"/>
  <c r="F31" i="43"/>
  <c r="E31" i="43"/>
  <c r="D31" i="43"/>
  <c r="C31" i="43"/>
  <c r="C33" i="43" s="1"/>
  <c r="C37" i="43" l="1"/>
  <c r="D22" i="43"/>
  <c r="D33" i="43" s="1"/>
  <c r="D37" i="43" l="1"/>
  <c r="E22" i="43"/>
  <c r="E33" i="43" s="1"/>
  <c r="E37" i="43" l="1"/>
  <c r="F22" i="43"/>
  <c r="F33" i="43" s="1"/>
  <c r="F37" i="43" l="1"/>
  <c r="G22" i="43"/>
  <c r="G33" i="43" s="1"/>
  <c r="G37" i="43" l="1"/>
  <c r="H22" i="43"/>
  <c r="H33" i="43" s="1"/>
  <c r="H37" i="43" l="1"/>
  <c r="I22" i="43"/>
  <c r="I33" i="43" s="1"/>
  <c r="I37" i="43" s="1"/>
  <c r="E35" i="42" l="1"/>
  <c r="C33" i="42"/>
  <c r="C37" i="42" s="1"/>
  <c r="I31" i="42"/>
  <c r="H31" i="42"/>
  <c r="G31" i="42"/>
  <c r="F31" i="42"/>
  <c r="E31" i="42"/>
  <c r="D31" i="42"/>
  <c r="C31" i="42"/>
  <c r="D22" i="42" l="1"/>
  <c r="D33" i="42" s="1"/>
  <c r="D37" i="42" l="1"/>
  <c r="E22" i="42"/>
  <c r="E33" i="42" s="1"/>
  <c r="E37" i="42" l="1"/>
  <c r="F22" i="42"/>
  <c r="F33" i="42" s="1"/>
  <c r="G22" i="42" l="1"/>
  <c r="G33" i="42" s="1"/>
  <c r="F37" i="42"/>
  <c r="G37" i="42" l="1"/>
  <c r="H22" i="42"/>
  <c r="H33" i="42" s="1"/>
  <c r="H37" i="42" l="1"/>
  <c r="I22" i="42"/>
  <c r="I33" i="42" s="1"/>
  <c r="I37" i="42" s="1"/>
  <c r="H33" i="41" l="1"/>
  <c r="H37" i="41" s="1"/>
  <c r="F33" i="41"/>
  <c r="G22" i="41" s="1"/>
  <c r="G33" i="41" s="1"/>
  <c r="G37" i="41" s="1"/>
  <c r="D33" i="41"/>
  <c r="D37" i="41" s="1"/>
  <c r="I31" i="41"/>
  <c r="I33" i="41" s="1"/>
  <c r="I37" i="41" s="1"/>
  <c r="H31" i="41"/>
  <c r="G31" i="41"/>
  <c r="F31" i="41"/>
  <c r="E31" i="41"/>
  <c r="D31" i="41"/>
  <c r="C31" i="41"/>
  <c r="C33" i="41" s="1"/>
  <c r="C37" i="41" s="1"/>
  <c r="E22" i="41"/>
  <c r="E33" i="41" s="1"/>
  <c r="E37" i="41" s="1"/>
  <c r="I33" i="40"/>
  <c r="I37" i="40" s="1"/>
  <c r="E33" i="40"/>
  <c r="E37" i="40" s="1"/>
  <c r="C33" i="40"/>
  <c r="C37" i="40" s="1"/>
  <c r="I31" i="40"/>
  <c r="H31" i="40"/>
  <c r="H33" i="40" s="1"/>
  <c r="H37" i="40" s="1"/>
  <c r="G31" i="40"/>
  <c r="F31" i="40"/>
  <c r="F33" i="40" s="1"/>
  <c r="F37" i="40" s="1"/>
  <c r="E31" i="40"/>
  <c r="D31" i="40"/>
  <c r="D33" i="40" s="1"/>
  <c r="D37" i="40" s="1"/>
  <c r="C31" i="40"/>
  <c r="G24" i="40"/>
  <c r="G33" i="40" s="1"/>
  <c r="G37" i="40" s="1"/>
  <c r="I34" i="39"/>
  <c r="I38" i="39" s="1"/>
  <c r="G34" i="39"/>
  <c r="G38" i="39" s="1"/>
  <c r="E34" i="39"/>
  <c r="E38" i="39" s="1"/>
  <c r="C34" i="39"/>
  <c r="C38" i="39" s="1"/>
  <c r="I32" i="39"/>
  <c r="H32" i="39"/>
  <c r="H34" i="39" s="1"/>
  <c r="H38" i="39" s="1"/>
  <c r="G32" i="39"/>
  <c r="F32" i="39"/>
  <c r="F34" i="39" s="1"/>
  <c r="F38" i="39" s="1"/>
  <c r="E32" i="39"/>
  <c r="D32" i="39"/>
  <c r="D34" i="39" s="1"/>
  <c r="D38" i="39" s="1"/>
  <c r="C32" i="39"/>
  <c r="H33" i="38"/>
  <c r="H37" i="38" s="1"/>
  <c r="F33" i="38"/>
  <c r="F37" i="38" s="1"/>
  <c r="D33" i="38"/>
  <c r="D37" i="38" s="1"/>
  <c r="I31" i="38"/>
  <c r="I33" i="38" s="1"/>
  <c r="I37" i="38" s="1"/>
  <c r="H31" i="38"/>
  <c r="G31" i="38"/>
  <c r="G33" i="38" s="1"/>
  <c r="G37" i="38" s="1"/>
  <c r="F31" i="38"/>
  <c r="E31" i="38"/>
  <c r="E33" i="38" s="1"/>
  <c r="E37" i="38" s="1"/>
  <c r="D31" i="38"/>
  <c r="C31" i="38"/>
  <c r="C33" i="38" s="1"/>
  <c r="C37" i="38" s="1"/>
  <c r="F37" i="41" l="1"/>
  <c r="C38" i="37" l="1"/>
  <c r="C34" i="37"/>
  <c r="I32" i="37"/>
  <c r="H32" i="37"/>
  <c r="G32" i="37"/>
  <c r="F32" i="37"/>
  <c r="E32" i="37"/>
  <c r="D32" i="37"/>
  <c r="C32" i="37"/>
  <c r="D23" i="37"/>
  <c r="D34" i="37" s="1"/>
  <c r="C39" i="36"/>
  <c r="C35" i="36"/>
  <c r="I33" i="36"/>
  <c r="H33" i="36"/>
  <c r="G33" i="36"/>
  <c r="F33" i="36"/>
  <c r="E33" i="36"/>
  <c r="D33" i="36"/>
  <c r="C33" i="36"/>
  <c r="D24" i="36"/>
  <c r="D35" i="36" s="1"/>
  <c r="I33" i="35"/>
  <c r="H33" i="35"/>
  <c r="G33" i="35"/>
  <c r="F33" i="35"/>
  <c r="E33" i="35"/>
  <c r="D33" i="35"/>
  <c r="C33" i="35"/>
  <c r="C35" i="35" s="1"/>
  <c r="C39" i="35" l="1"/>
  <c r="D24" i="35"/>
  <c r="D35" i="35" s="1"/>
  <c r="D38" i="37"/>
  <c r="E23" i="37"/>
  <c r="E34" i="37" s="1"/>
  <c r="D39" i="36"/>
  <c r="E24" i="36"/>
  <c r="E35" i="36" s="1"/>
  <c r="E39" i="36" l="1"/>
  <c r="F24" i="36"/>
  <c r="F35" i="36" s="1"/>
  <c r="D39" i="35"/>
  <c r="E24" i="35"/>
  <c r="E35" i="35" s="1"/>
  <c r="E38" i="37"/>
  <c r="F23" i="37"/>
  <c r="F34" i="37" s="1"/>
  <c r="F38" i="37" l="1"/>
  <c r="G23" i="37"/>
  <c r="G34" i="37" s="1"/>
  <c r="F39" i="36"/>
  <c r="G24" i="36"/>
  <c r="G35" i="36" s="1"/>
  <c r="E39" i="35"/>
  <c r="F24" i="35"/>
  <c r="F35" i="35" s="1"/>
  <c r="G38" i="37" l="1"/>
  <c r="H23" i="37"/>
  <c r="H34" i="37" s="1"/>
  <c r="G39" i="36"/>
  <c r="H24" i="36"/>
  <c r="H35" i="36" s="1"/>
  <c r="F39" i="35"/>
  <c r="G24" i="35"/>
  <c r="G35" i="35" s="1"/>
  <c r="G39" i="35" l="1"/>
  <c r="H24" i="35"/>
  <c r="H35" i="35" s="1"/>
  <c r="H38" i="37"/>
  <c r="I23" i="37"/>
  <c r="I34" i="37" s="1"/>
  <c r="I38" i="37" s="1"/>
  <c r="H39" i="36"/>
  <c r="I24" i="36"/>
  <c r="I35" i="36" s="1"/>
  <c r="I39" i="36" s="1"/>
  <c r="H39" i="35" l="1"/>
  <c r="I24" i="35"/>
  <c r="I35" i="35" s="1"/>
  <c r="I39" i="35" s="1"/>
  <c r="C39" i="34" l="1"/>
  <c r="C43" i="34" s="1"/>
  <c r="I37" i="34"/>
  <c r="H37" i="34"/>
  <c r="G37" i="34"/>
  <c r="F37" i="34"/>
  <c r="F39" i="34" s="1"/>
  <c r="E37" i="34"/>
  <c r="D37" i="34"/>
  <c r="C37" i="34"/>
  <c r="F43" i="34" l="1"/>
  <c r="G28" i="34"/>
  <c r="G39" i="34" s="1"/>
  <c r="D28" i="34"/>
  <c r="D39" i="34" s="1"/>
  <c r="D43" i="34" l="1"/>
  <c r="E28" i="34"/>
  <c r="E39" i="34" s="1"/>
  <c r="E43" i="34" s="1"/>
  <c r="G43" i="34"/>
  <c r="H28" i="34"/>
  <c r="H39" i="34" s="1"/>
  <c r="H43" i="34" l="1"/>
  <c r="I28" i="34"/>
  <c r="I39" i="34" s="1"/>
  <c r="I43" i="34" s="1"/>
  <c r="I33" i="33" l="1"/>
  <c r="H33" i="33"/>
  <c r="G33" i="33"/>
  <c r="F33" i="33"/>
  <c r="E33" i="33"/>
  <c r="D33" i="33"/>
  <c r="C33" i="33"/>
  <c r="C35" i="33" s="1"/>
  <c r="C35" i="32"/>
  <c r="C39" i="32" s="1"/>
  <c r="I33" i="32"/>
  <c r="H33" i="32"/>
  <c r="G33" i="32"/>
  <c r="F33" i="32"/>
  <c r="E33" i="32"/>
  <c r="D33" i="32"/>
  <c r="C33" i="32"/>
  <c r="C38" i="31"/>
  <c r="C34" i="31"/>
  <c r="I32" i="31"/>
  <c r="H32" i="31"/>
  <c r="G32" i="31"/>
  <c r="F32" i="31"/>
  <c r="E32" i="31"/>
  <c r="D32" i="31"/>
  <c r="C32" i="31"/>
  <c r="D23" i="31"/>
  <c r="D34" i="31" s="1"/>
  <c r="C39" i="33" l="1"/>
  <c r="D24" i="33"/>
  <c r="D35" i="33" s="1"/>
  <c r="D38" i="31"/>
  <c r="E23" i="31"/>
  <c r="E34" i="31" s="1"/>
  <c r="D24" i="32"/>
  <c r="D35" i="32" s="1"/>
  <c r="E38" i="31" l="1"/>
  <c r="F23" i="31"/>
  <c r="F34" i="31" s="1"/>
  <c r="D39" i="33"/>
  <c r="E24" i="33"/>
  <c r="E35" i="33" s="1"/>
  <c r="D39" i="32"/>
  <c r="E24" i="32"/>
  <c r="E35" i="32" s="1"/>
  <c r="E39" i="33" l="1"/>
  <c r="F24" i="33"/>
  <c r="F35" i="33" s="1"/>
  <c r="E39" i="32"/>
  <c r="F24" i="32"/>
  <c r="F35" i="32" s="1"/>
  <c r="F38" i="31"/>
  <c r="G23" i="31"/>
  <c r="G34" i="31" s="1"/>
  <c r="G38" i="31" l="1"/>
  <c r="H23" i="31"/>
  <c r="H34" i="31" s="1"/>
  <c r="G24" i="33"/>
  <c r="G35" i="33" s="1"/>
  <c r="F39" i="33"/>
  <c r="F39" i="32"/>
  <c r="G24" i="32"/>
  <c r="G35" i="32" s="1"/>
  <c r="G39" i="32" l="1"/>
  <c r="H24" i="32"/>
  <c r="H35" i="32" s="1"/>
  <c r="G39" i="33"/>
  <c r="H24" i="33"/>
  <c r="H35" i="33" s="1"/>
  <c r="H38" i="31"/>
  <c r="I23" i="31"/>
  <c r="I34" i="31" s="1"/>
  <c r="I38" i="31" s="1"/>
  <c r="H39" i="33" l="1"/>
  <c r="I24" i="33"/>
  <c r="I35" i="33" s="1"/>
  <c r="I39" i="33" s="1"/>
  <c r="H39" i="32"/>
  <c r="I24" i="32"/>
  <c r="I35" i="32" s="1"/>
  <c r="I39" i="32" s="1"/>
  <c r="I31" i="30" l="1"/>
  <c r="H31" i="30"/>
  <c r="G31" i="30"/>
  <c r="F31" i="30"/>
  <c r="E31" i="30"/>
  <c r="D31" i="30"/>
  <c r="C31" i="30"/>
  <c r="C22" i="30"/>
  <c r="C33" i="30" s="1"/>
  <c r="E35" i="29"/>
  <c r="I31" i="29"/>
  <c r="H31" i="29"/>
  <c r="G31" i="29"/>
  <c r="F31" i="29"/>
  <c r="E31" i="29"/>
  <c r="D31" i="29"/>
  <c r="C31" i="29"/>
  <c r="C22" i="29"/>
  <c r="C33" i="29" s="1"/>
  <c r="G21" i="29"/>
  <c r="I31" i="28"/>
  <c r="H31" i="28"/>
  <c r="G31" i="28"/>
  <c r="F31" i="28"/>
  <c r="E31" i="28"/>
  <c r="D31" i="28"/>
  <c r="C31" i="28"/>
  <c r="C22" i="28"/>
  <c r="C33" i="28" s="1"/>
  <c r="I33" i="27"/>
  <c r="H33" i="27"/>
  <c r="G33" i="27"/>
  <c r="F33" i="27"/>
  <c r="E33" i="27"/>
  <c r="D33" i="27"/>
  <c r="C33" i="27"/>
  <c r="C24" i="27"/>
  <c r="C35" i="27" s="1"/>
  <c r="I34" i="26"/>
  <c r="H34" i="26"/>
  <c r="G34" i="26"/>
  <c r="F34" i="26"/>
  <c r="E34" i="26"/>
  <c r="D34" i="26"/>
  <c r="C34" i="26"/>
  <c r="C36" i="26" s="1"/>
  <c r="E38" i="25"/>
  <c r="I34" i="25"/>
  <c r="H34" i="25"/>
  <c r="G34" i="25"/>
  <c r="F34" i="25"/>
  <c r="E34" i="25"/>
  <c r="D34" i="25"/>
  <c r="C34" i="25"/>
  <c r="C36" i="25" s="1"/>
  <c r="C37" i="30" l="1"/>
  <c r="D22" i="30"/>
  <c r="D33" i="30" s="1"/>
  <c r="C39" i="27"/>
  <c r="D24" i="27"/>
  <c r="D35" i="27" s="1"/>
  <c r="C37" i="28"/>
  <c r="D22" i="28"/>
  <c r="D33" i="28" s="1"/>
  <c r="D25" i="25"/>
  <c r="D36" i="25" s="1"/>
  <c r="C40" i="25"/>
  <c r="C40" i="26"/>
  <c r="D25" i="26"/>
  <c r="D36" i="26" s="1"/>
  <c r="C37" i="29"/>
  <c r="D22" i="29"/>
  <c r="D33" i="29" s="1"/>
  <c r="D39" i="27" l="1"/>
  <c r="E24" i="27"/>
  <c r="E35" i="27" s="1"/>
  <c r="D37" i="29"/>
  <c r="E22" i="29"/>
  <c r="E33" i="29" s="1"/>
  <c r="D37" i="28"/>
  <c r="E22" i="28"/>
  <c r="E33" i="28" s="1"/>
  <c r="D37" i="30"/>
  <c r="E22" i="30"/>
  <c r="E33" i="30" s="1"/>
  <c r="D40" i="25"/>
  <c r="E25" i="25"/>
  <c r="E36" i="25" s="1"/>
  <c r="D40" i="26"/>
  <c r="E25" i="26"/>
  <c r="E36" i="26" s="1"/>
  <c r="E37" i="30" l="1"/>
  <c r="F22" i="30"/>
  <c r="F33" i="30" s="1"/>
  <c r="F22" i="29"/>
  <c r="F33" i="29" s="1"/>
  <c r="E37" i="29"/>
  <c r="E37" i="28"/>
  <c r="F22" i="28"/>
  <c r="F33" i="28" s="1"/>
  <c r="E39" i="27"/>
  <c r="F24" i="27"/>
  <c r="F35" i="27" s="1"/>
  <c r="E40" i="26"/>
  <c r="F25" i="26"/>
  <c r="F36" i="26" s="1"/>
  <c r="E40" i="25"/>
  <c r="F25" i="25"/>
  <c r="F36" i="25" s="1"/>
  <c r="F40" i="25" l="1"/>
  <c r="G25" i="25"/>
  <c r="G36" i="25" s="1"/>
  <c r="F39" i="27"/>
  <c r="G24" i="27"/>
  <c r="G35" i="27" s="1"/>
  <c r="F40" i="26"/>
  <c r="G25" i="26"/>
  <c r="G36" i="26" s="1"/>
  <c r="F37" i="28"/>
  <c r="G22" i="28"/>
  <c r="G33" i="28" s="1"/>
  <c r="F37" i="30"/>
  <c r="G22" i="30"/>
  <c r="G33" i="30" s="1"/>
  <c r="F37" i="29"/>
  <c r="G22" i="29"/>
  <c r="G33" i="29" s="1"/>
  <c r="G39" i="27" l="1"/>
  <c r="H24" i="27"/>
  <c r="H35" i="27" s="1"/>
  <c r="G37" i="29"/>
  <c r="H22" i="29"/>
  <c r="H33" i="29" s="1"/>
  <c r="G40" i="26"/>
  <c r="H25" i="26"/>
  <c r="H36" i="26" s="1"/>
  <c r="H25" i="25"/>
  <c r="H36" i="25" s="1"/>
  <c r="G40" i="25"/>
  <c r="G37" i="28"/>
  <c r="H22" i="28"/>
  <c r="H33" i="28" s="1"/>
  <c r="G37" i="30"/>
  <c r="H22" i="30"/>
  <c r="H33" i="30" s="1"/>
  <c r="H37" i="29" l="1"/>
  <c r="I22" i="29"/>
  <c r="I33" i="29" s="1"/>
  <c r="I37" i="29" s="1"/>
  <c r="H37" i="30"/>
  <c r="I22" i="30"/>
  <c r="I33" i="30" s="1"/>
  <c r="I37" i="30" s="1"/>
  <c r="H37" i="28"/>
  <c r="I22" i="28"/>
  <c r="I33" i="28" s="1"/>
  <c r="I37" i="28" s="1"/>
  <c r="H39" i="27"/>
  <c r="I24" i="27"/>
  <c r="I35" i="27" s="1"/>
  <c r="I39" i="27" s="1"/>
  <c r="H40" i="25"/>
  <c r="I25" i="25"/>
  <c r="I36" i="25" s="1"/>
  <c r="I40" i="25" s="1"/>
  <c r="H40" i="26"/>
  <c r="I25" i="26"/>
  <c r="I36" i="26" s="1"/>
  <c r="I40" i="26" s="1"/>
  <c r="C35" i="22" l="1"/>
  <c r="I31" i="22"/>
  <c r="H31" i="22"/>
  <c r="G31" i="22"/>
  <c r="F31" i="22"/>
  <c r="E31" i="22"/>
  <c r="D31" i="22"/>
  <c r="C31" i="22"/>
  <c r="C33" i="22" s="1"/>
  <c r="D22" i="22" l="1"/>
  <c r="D33" i="22" s="1"/>
  <c r="C37" i="22"/>
  <c r="D37" i="22" l="1"/>
  <c r="E22" i="22"/>
  <c r="E33" i="22" s="1"/>
  <c r="E37" i="22" l="1"/>
  <c r="F22" i="22"/>
  <c r="F33" i="22" s="1"/>
  <c r="G22" i="22" l="1"/>
  <c r="G33" i="22" s="1"/>
  <c r="F37" i="22"/>
  <c r="H22" i="22" l="1"/>
  <c r="H33" i="22" s="1"/>
  <c r="G37" i="22"/>
  <c r="H37" i="22" l="1"/>
  <c r="I22" i="22"/>
  <c r="I33" i="22" s="1"/>
  <c r="I37" i="22" s="1"/>
</calcChain>
</file>

<file path=xl/sharedStrings.xml><?xml version="1.0" encoding="utf-8"?>
<sst xmlns="http://schemas.openxmlformats.org/spreadsheetml/2006/main" count="1448" uniqueCount="233">
  <si>
    <t>Department:</t>
  </si>
  <si>
    <t>Land and Natural Resources</t>
  </si>
  <si>
    <t>Contact Name:</t>
  </si>
  <si>
    <t>Kim Holland of UH/Michael Fujimoto</t>
  </si>
  <si>
    <t>Prog ID(s):</t>
  </si>
  <si>
    <t>LNR 153</t>
  </si>
  <si>
    <t>Phone:</t>
  </si>
  <si>
    <t>808-587-0085</t>
  </si>
  <si>
    <t>Name of Fund:</t>
  </si>
  <si>
    <t>Sport Fish Restoration</t>
  </si>
  <si>
    <t>Fund type (MOF)</t>
  </si>
  <si>
    <t>Federal - N</t>
  </si>
  <si>
    <t>Legal Authority</t>
  </si>
  <si>
    <t>Chapter 171-HRS</t>
  </si>
  <si>
    <t>Appropriation Acct. No.</t>
  </si>
  <si>
    <t>S-202</t>
  </si>
  <si>
    <t>Intended Purpose:</t>
  </si>
  <si>
    <t>Statewide Marine Fisheries Development</t>
  </si>
  <si>
    <t>Source of Revenues:</t>
  </si>
  <si>
    <t>U.S Fish and Wildlife Service (CFDA No. 15.605</t>
  </si>
  <si>
    <t>Current Program Activities/Allowable Expenses:</t>
  </si>
  <si>
    <t>Funds various fisheries project having significant benefit to recreational and commercial fishermen.</t>
  </si>
  <si>
    <t>Purpose of Proposed Ceiling Adjustment (if applicable):</t>
  </si>
  <si>
    <t>Variances:</t>
  </si>
  <si>
    <t>Financial Data</t>
  </si>
  <si>
    <t>FY 2014</t>
  </si>
  <si>
    <t>FY 2015</t>
  </si>
  <si>
    <t>FY 2016</t>
  </si>
  <si>
    <t>FY 2017</t>
  </si>
  <si>
    <t>FY 2018</t>
  </si>
  <si>
    <t>FY 2019</t>
  </si>
  <si>
    <t>FY 2020</t>
  </si>
  <si>
    <t>(actual)</t>
  </si>
  <si>
    <t>(estimated)</t>
  </si>
  <si>
    <t>Appropriation Ceiling</t>
  </si>
  <si>
    <t>Beginning Cash Balance</t>
  </si>
  <si>
    <t>Revenues</t>
  </si>
  <si>
    <t>Expenditures</t>
  </si>
  <si>
    <t xml:space="preserve">Transfers </t>
  </si>
  <si>
    <t xml:space="preserve">   List each net transfer in/out/ or projection in/out; list each account number</t>
  </si>
  <si>
    <t>Net Total Transfers</t>
  </si>
  <si>
    <t>Ending Cash Balance</t>
  </si>
  <si>
    <t>Encumbrances</t>
  </si>
  <si>
    <t>Unencumbered Cash Balance</t>
  </si>
  <si>
    <t>Additional Information:</t>
  </si>
  <si>
    <t>Amount Req. by Bond Covenants</t>
  </si>
  <si>
    <t>Amount from Bond Proceeds</t>
  </si>
  <si>
    <t>Amount Held in CODs, Escrow</t>
  </si>
  <si>
    <t xml:space="preserve"> Accounts, or Other Investments</t>
  </si>
  <si>
    <t>Michael Fujimoto</t>
  </si>
  <si>
    <t>LNR 401</t>
  </si>
  <si>
    <t>Sport Fishing Restoration Program Coordination</t>
  </si>
  <si>
    <t xml:space="preserve">Federal - N </t>
  </si>
  <si>
    <t>187A-9, HRS</t>
  </si>
  <si>
    <t>S-203-C (Parent Account)</t>
  </si>
  <si>
    <t xml:space="preserve">This fund was established to account for federal grant monies received from U.S. Department of Interior, Fish and Wildlife Service, Sport Fish Restoration </t>
  </si>
  <si>
    <t>Program, to provide coordination and oversight of HI's Sport Fish Restoration grant management processes in order to maintain the Department's program</t>
  </si>
  <si>
    <t>eligibility requirements.</t>
  </si>
  <si>
    <t>U.S. Department of Interior, Fish and Wildlife Service, Sport Fish Restoration Program Grant (CFDA 15.605)</t>
  </si>
  <si>
    <t>Salary and administrative costs for the coordination of the Statewide Sport Fish Restoration Program; establish and maintain effective management</t>
  </si>
  <si>
    <t>and oversight controls adequate to meet Program requirements for participating in the SFR Program.</t>
  </si>
  <si>
    <t>Annette Tagawa/Michael Fujimoto</t>
  </si>
  <si>
    <t>808-587-0087/808-587-0085</t>
  </si>
  <si>
    <t>Freshwater Fisheries Research and Surveys</t>
  </si>
  <si>
    <t>S-251-C (Sub-Account)</t>
  </si>
  <si>
    <t xml:space="preserve">This fund was established to account for federal grant monies received from U.S. Department of Interior, Fish and Wildlife Service, for coordination of the </t>
  </si>
  <si>
    <t xml:space="preserve">Statewide Sport Fish Restoration (Dingell-Johnson) Program,  which includes projects in development and operation, research, surveys and inventories, </t>
  </si>
  <si>
    <t xml:space="preserve">technical guidance, aquatic resources education and boating access in the freshwater, and estuarine and marine areas. </t>
  </si>
  <si>
    <t>Salary and administrative costs for the coordination of the Statewide Sport Fish Restoration Program; maintaining State eligibility, maximizing</t>
  </si>
  <si>
    <t>obligations; submitting all grant documents and annual reports; assuring Federal, State and County compliances.</t>
  </si>
  <si>
    <t>Glenn Higashi/Michael Fujimoto</t>
  </si>
  <si>
    <t>808-587-0112</t>
  </si>
  <si>
    <t>Freshwater Technical Guidance</t>
  </si>
  <si>
    <t>S-252-C (Sub-Account)</t>
  </si>
  <si>
    <t>Program, for the purpose of providing freshwater technical guidance.</t>
  </si>
  <si>
    <t>Salary and operational costs to review environmental impact statements, permit applications, legislation, investigate fish kills, provide environmental</t>
  </si>
  <si>
    <t xml:space="preserve">guidance to State, County and private agencies to mitigate freshwater environmental disturbances. </t>
  </si>
  <si>
    <t>Katherine Gewecke/Michael Fujimoto</t>
  </si>
  <si>
    <t>808-587-0092</t>
  </si>
  <si>
    <t>Marine Technical Guidance</t>
  </si>
  <si>
    <t>S-253-C (Sub-Account)</t>
  </si>
  <si>
    <t>This fund was established to account for federal grant monies received from U.S. Department of Interior, Fish and Wildlife Service, Sport Fish Restoration Program, for the purpose of providing marine technical guidance.</t>
  </si>
  <si>
    <t xml:space="preserve">Salary and operational costs to review environmental impact statements, permit applications, legislation, investigate fish kills, provide environmental guidance to State, County and private agencies to mitigate environmental disturbances. </t>
  </si>
  <si>
    <t>Statewide Marine Research and Surveys</t>
  </si>
  <si>
    <t>S-254-C (Sub-Account)</t>
  </si>
  <si>
    <t>This fund was established to account for federal grant monies received from U.S. Department of Interior, Fish and Wildlife Service, Sport Fish Restoration Program, to conduct statewide marine research and survey projects.</t>
  </si>
  <si>
    <t xml:space="preserve">Salary and operational costs to conduct marine research and surveys to improve recreational fishing, e.g. investigations of estuarine habitats, bottomfish movements, and development and improvement of an aquatic resources database. </t>
  </si>
  <si>
    <t>Randy Honebrink/Michael Fujimoto</t>
  </si>
  <si>
    <t>808-587-0111</t>
  </si>
  <si>
    <t>Aquatic Resources Education</t>
  </si>
  <si>
    <t>S-255-C (Sub-Account)</t>
  </si>
  <si>
    <t>This fund was established to account for federal grant monies received from the U.S. Department of Interior, Fish and Wildlife Service, Sport Fish Restoration (Dingell-Johnson) Program, to conduct a statewide aquatic resources education project.</t>
  </si>
  <si>
    <t>Salary and operational costs to perform education and outreach: conducting fishing education classes, teacher's workshops, educational presentations, public service announcements, displays at appropriate events, presentations to fishing clubs, civic groups, disbuting printed materials related to marine and freshwater resources and watershed-based approaches to fisheries management.</t>
  </si>
  <si>
    <t>James Cogswell</t>
  </si>
  <si>
    <t>LNR 402</t>
  </si>
  <si>
    <t>587-4187</t>
  </si>
  <si>
    <t>Forests and Wildlife Resources</t>
  </si>
  <si>
    <t>Federal - N (Parent Account)</t>
  </si>
  <si>
    <t>Act 200, SLH 2003</t>
  </si>
  <si>
    <t>S-204-C</t>
  </si>
  <si>
    <t>This fund was established to account for federal grant monies received from U.S. Department of Interior, Fish and Wildlife Service for the implementation</t>
  </si>
  <si>
    <t>of Hawaii Non-Game Management Program.</t>
  </si>
  <si>
    <t>U.S. Department of Agriculture, U.S. Forest Service and U.S. Department of Interior, Fish and Wildlife Service</t>
  </si>
  <si>
    <t>Grants closed FY 17</t>
  </si>
  <si>
    <t>Federal - N (Sub Account)</t>
  </si>
  <si>
    <t>Act 134, SLH 2013</t>
  </si>
  <si>
    <t>S-256-C</t>
  </si>
  <si>
    <t>This fund was established to account for federal grant monies received from U.S. Department of Interior, Fish &amp; Wildlife Service, Hawaii Nongame</t>
  </si>
  <si>
    <t xml:space="preserve"> Management Program - to manage, preserve and protect native avifauna and their habitats.</t>
  </si>
  <si>
    <t>U.S, Department of Interior, Fish &amp; Wildlife Service</t>
  </si>
  <si>
    <t>All expenses relating to the implementation  of Federal Grant approved projects - operating and maintenance, population and habitat management</t>
  </si>
  <si>
    <t>and facilities construction.</t>
  </si>
  <si>
    <t xml:space="preserve">The variance between FY 15 to FY 17 is due to increased in grant award amount that resulted in increased grant project revenues and expenditures. </t>
  </si>
  <si>
    <t>S-258-C</t>
  </si>
  <si>
    <t>The variance in revenues and expenditures between FY 16 &amp; 17 is due to FY 16 encumbrances that was paid in FY 17.</t>
  </si>
  <si>
    <t>Michael Yoshinaga</t>
  </si>
  <si>
    <t>LNR 404</t>
  </si>
  <si>
    <t>587-0241</t>
  </si>
  <si>
    <t>Water Audits of Public Water Systems</t>
  </si>
  <si>
    <t>Federal Funds - N</t>
  </si>
  <si>
    <t>Act 169, Session Laws of Hawaii 2016</t>
  </si>
  <si>
    <t>S-217-C</t>
  </si>
  <si>
    <t>Implementation of a standardized water audits of public water systems in accordance with the method adopted by the American Water Works</t>
  </si>
  <si>
    <t>Associaton's Water Audits and Loss Control Programs, Manual of Water Supply Practices - M36, as amended.</t>
  </si>
  <si>
    <t>$600,000 (Federal Funds) and $100,000 (Private Matching Funds)</t>
  </si>
  <si>
    <t>Establishment by the Commission on Water Resource Management of a five-year program to provide technical assistance to public water systems to</t>
  </si>
  <si>
    <t>conduct standardized water audits of public water systems in accordance with the method adopted by the American Water Works Association's Water</t>
  </si>
  <si>
    <t>Audits and Loss Control Programs, Manual of Water Supply Practices - M36, as amended.</t>
  </si>
  <si>
    <t xml:space="preserve">Funds appropriated used to establish and implement the program to conduct standardized water audits of public water systems. </t>
  </si>
  <si>
    <t>N/A</t>
  </si>
  <si>
    <t>Variance in Expenditures between FY 2017 and FY 2018 due to private matching funds being used first as payment for services.</t>
  </si>
  <si>
    <t>Variance in Expenditures between FY 2018 and FY 2019 due to diffences in deliverables in Water Audit contract compensation and payment schedule.</t>
  </si>
  <si>
    <t>Variance in Expenditures between FY 2019 and FY 2020 due to diffences in deliverables in Water Audit contract compensation and payment schedule.</t>
  </si>
  <si>
    <t>Robert Farrell</t>
  </si>
  <si>
    <t>LNR 405</t>
  </si>
  <si>
    <t>587-0066</t>
  </si>
  <si>
    <t>Hi Hunter Education Program</t>
  </si>
  <si>
    <t>Act 78, SLH 2011</t>
  </si>
  <si>
    <t>S-205-C (Parent Account)</t>
  </si>
  <si>
    <t>This fund was established to account for federal grant monies received from U.S. Department of Interior, Fish and Wildlife Service, for the implementation</t>
  </si>
  <si>
    <t>of a Statewide Hunter Safety Training Program.</t>
  </si>
  <si>
    <t>U.S. Department of Interior, Fish and Wildlife Service</t>
  </si>
  <si>
    <t>Conduct statewide certification courses, seminars, and advanced training in hunter education, which include responsibility, conservation and outdoor</t>
  </si>
  <si>
    <t xml:space="preserve">safety.  Issue completion certificates and exemption letters. </t>
  </si>
  <si>
    <t>S-208-C (Sub Account)</t>
  </si>
  <si>
    <t>Increase in Revenue is due to anticipated increase in public interest in attending Hunter Education Program classes.</t>
  </si>
  <si>
    <t>S-210-C (Sub Account)</t>
  </si>
  <si>
    <t>and construction of shooting range facilities</t>
  </si>
  <si>
    <t>Land acquisition, coordination, development and construction of shooting range facilities.</t>
  </si>
  <si>
    <t>Increase in expenditures is due to equipment purchase for the enhancement of the shooting range facilities in Hawaii County.</t>
  </si>
  <si>
    <t>Emma Yuen</t>
  </si>
  <si>
    <t>LNR 407</t>
  </si>
  <si>
    <t>587-4170</t>
  </si>
  <si>
    <t>RECOVERING YELLOW-FACED BEES</t>
  </si>
  <si>
    <t>Unappropriated</t>
  </si>
  <si>
    <t>S-218</t>
  </si>
  <si>
    <t>This fund was established to receive and expend federal grant monies - landscape-scale conservation and management of Kau Forest Reserve</t>
  </si>
  <si>
    <t>U.S, Department of the Interior, Fish &amp; Wildlife Service</t>
  </si>
  <si>
    <t>All expenses relating to the implementation  of Federal Grant approved projects - endangared plant protection within the the natural and watersheds statewide.</t>
  </si>
  <si>
    <t>Grant is expended over the life of the grant</t>
  </si>
  <si>
    <t>NATURAL AREA RESERVES &amp; WATERSHED MGMT</t>
  </si>
  <si>
    <t>A162/SL 09, A164/SL 11, A106/SL 12</t>
  </si>
  <si>
    <t>S-240</t>
  </si>
  <si>
    <t>This fund is established to account for federal  grant monies from U.S. Dept. of Interior Fish and Wildlife Service for the implementation of various programs.</t>
  </si>
  <si>
    <t>Federal Grants from U.S. Department of the Interior, Fish and Wildlife Service</t>
  </si>
  <si>
    <t>All expenses relating to the implementation of Federal Grants within the natural areas and watersheds Statewide.</t>
  </si>
  <si>
    <t>Grants closed</t>
  </si>
  <si>
    <t>LANDSCAPE-SCALE CONS MGMT-KAU FOREST RES</t>
  </si>
  <si>
    <t>Non-appropriated</t>
  </si>
  <si>
    <t>S-241</t>
  </si>
  <si>
    <t>Grant is expended over the life of the grant.  Grant ended 6/30/17.</t>
  </si>
  <si>
    <t>PREVENT EXTINCT OF RARE HAWN LAND SNAILS</t>
  </si>
  <si>
    <t>S-242</t>
  </si>
  <si>
    <t>This fund was established to receive and expend federal grant monies to prevent extinction of rare hawaiian land snails.</t>
  </si>
  <si>
    <t>All expenses relating to the implementation  of Federal Grant approved projects - prevent extinction of rare Hawaiian land snails</t>
  </si>
  <si>
    <t>Grant is expended over the life of the grant.  Grant ends 12/30/17.</t>
  </si>
  <si>
    <t>Kevin Yim</t>
  </si>
  <si>
    <t>LNR 801</t>
  </si>
  <si>
    <t>587-1979</t>
  </si>
  <si>
    <t>Recreational Boating Safety Program</t>
  </si>
  <si>
    <t>Section 248-8, HRS</t>
  </si>
  <si>
    <t>S-250-C</t>
  </si>
  <si>
    <t xml:space="preserve">This fund was established to account for federal grant monies received from the U.S. Coast Guard to conduct a State Recreational Boating Safety program. </t>
  </si>
  <si>
    <t>United States Coast Guard</t>
  </si>
  <si>
    <t xml:space="preserve">Conducting public education in boating safety; enforcing boating safety rules on the water and small boat harbors; and maintaining navigational aids. </t>
  </si>
  <si>
    <t>Randolph M. K. Lee III</t>
  </si>
  <si>
    <t>LNR 802</t>
  </si>
  <si>
    <t>692-8033</t>
  </si>
  <si>
    <t>Hawaii Historic Preservation Special Fund</t>
  </si>
  <si>
    <t>S-209-C</t>
  </si>
  <si>
    <t>This fund was established to account for federal grant monies received from the U.S. Department of Interior, National Park Service, to administer the Federal Historic Preservation Grant-in-Aid projects.</t>
  </si>
  <si>
    <t>U.S. Department of Interior, National Park Service</t>
  </si>
  <si>
    <t>Review development projects for their impacts on historic properties; inventory, register and protect historic properties; inform and educate the public with regards to Hawaii's heritage and protect historic preservation concerns; prepare the State Historic Preservation Functional Plan and other preservation plans, especially regional syntheses; and manage select historic properties.</t>
  </si>
  <si>
    <t>LNR 804</t>
  </si>
  <si>
    <t>Forests Recreation</t>
  </si>
  <si>
    <t>S-206-C (Parent Account)</t>
  </si>
  <si>
    <t>This fund was established to account for federal grant monies received from U.S. Department of Interior, Fish and Wildlife Service, to administer the Statewide Federal Aid in Wildlife Restoration (Pittman-Robertson) Program, which includes projects for development and operations, game research and surveys, non-game and endangered species and technical guidance.  This was also established to account for federal grant monies from US Federal Highways Admnistration for Recreational Trails Program.</t>
  </si>
  <si>
    <t>Construct and maintain hiking trails' inventory and conduct surveys of game birds and mammals; construct and maintain other forest recreational facilities; research and develop new public hunting areas.</t>
  </si>
  <si>
    <t>Grant closed FY 16</t>
  </si>
  <si>
    <t>Hawaii Game Management Program</t>
  </si>
  <si>
    <t>S-261-C (Sub Account)</t>
  </si>
  <si>
    <t>This fund was established to account for federal grant monies received from U.S. Department of Interior, Fish and Wildlife Service, to administer the Statewide Federal Aid in Wildlife Restoration (Pittman-Robertson) Program, which includes projects for development and operations, game research and surveys, non-game and endangered species and technical guidance.</t>
  </si>
  <si>
    <t>Moana Rowland</t>
  </si>
  <si>
    <t>587-0057</t>
  </si>
  <si>
    <t>National Recreational Trails</t>
  </si>
  <si>
    <t>S-262-C (Sub Account)</t>
  </si>
  <si>
    <t>This fund was established to account for federal grant monies received from U.S Federal Highways Administration  for the Recreational Trails Program</t>
  </si>
  <si>
    <t>Statewide rehabilitation, maintenance and development of multi-use trails, access roads and OHV Parks.</t>
  </si>
  <si>
    <t>Brian Kanenaka</t>
  </si>
  <si>
    <t>LNR 805</t>
  </si>
  <si>
    <t>587-0332</t>
  </si>
  <si>
    <t>S-207-C (Parent Account)</t>
  </si>
  <si>
    <t>This fund was established to account for federal grant monies received from the U.S. Department of Interior, Fish and Wildlife Service, Sport Fish Restoration Program, for the purpose of marine research and surveys.</t>
  </si>
  <si>
    <t>U.S. Department of Interior, Fish and Wildlife Service, Sportfish Restoration Grant (CFDA 15.605)</t>
  </si>
  <si>
    <t>Staff and operating costs necessary to monitor recreational fishing success and harvest levels with creel censuses, conduct ulua movement patterns study and life histories of marine fishes, and evaluate the effectiveness of bottomfish restricted fishing areas.</t>
  </si>
  <si>
    <t>S-214-C (Sub-Account)</t>
  </si>
  <si>
    <t>This fund was established to account for federal grant monies received from the U.S. Department of Interior, Fish and Wildlife Service, Sport Fish</t>
  </si>
  <si>
    <t xml:space="preserve"> Restoration Program, for the purpose of conducting statewide marine fisheries development activities.</t>
  </si>
  <si>
    <t>Statewide Freshwater Fisheries Development</t>
  </si>
  <si>
    <t>S-224-C (Sub Account)</t>
  </si>
  <si>
    <t>This fund was established to account for federal grant monies received from the U.S. Department of Interior, Fish and Wildlife Service, Sport Fish Restoration Program, for the purpose of conducting freshwater fisheries development projects.</t>
  </si>
  <si>
    <t>Salaries and operating expenses to manage and evaluate the effectiveness of the freshwater public fishing areas and fishery management areas; stock, monitor and assess trout fishing at Kokee, Kauai, Public Fishing Area</t>
  </si>
  <si>
    <t>00JM3709, 01/24/17</t>
  </si>
  <si>
    <t>Statewide Marine fisheries Development</t>
  </si>
  <si>
    <t>Section 187A-9, HRS</t>
  </si>
  <si>
    <t>Staff and operating costs necessary to obtain permits for new artificial reef sites as well as existing sites and add additional structures to provide additonal habitat and evaluate the effectiveness of added structures.</t>
  </si>
  <si>
    <t>Variance is due to increase in grant award.</t>
  </si>
  <si>
    <t>Variance is due to anticipated increase in grant award.</t>
  </si>
  <si>
    <t xml:space="preserve">The variance in revenues and expenditures between FY 14 &amp; FY 17 is due to encumbrances that was paid and expended in the following year/years. </t>
  </si>
  <si>
    <t xml:space="preserve">The variance in revenues and expenditures between FY 14 &amp; FY 17 is due to encumbrances that was paid  and expended in the following year/years. </t>
  </si>
  <si>
    <t>Variance is due to higher reclassing of payroll.</t>
  </si>
  <si>
    <t>Increased grant award in FY17.</t>
  </si>
  <si>
    <t xml:space="preserve">Variance is due to increased grant award and encumbrances paid in FY17.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</si>
</sst>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font>
    <font>
      <sz val="11"/>
      <color theme="1"/>
      <name val="Calibri"/>
      <family val="2"/>
      <scheme val="minor"/>
    </font>
    <font>
      <b/>
      <sz val="10"/>
      <name val="Arial"/>
      <family val="2"/>
    </font>
    <font>
      <u/>
      <sz val="10"/>
      <name val="Arial"/>
      <family val="2"/>
    </font>
    <font>
      <sz val="10"/>
      <name val="Arial"/>
      <family val="2"/>
    </font>
    <font>
      <sz val="10"/>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1" fillId="0" borderId="0"/>
  </cellStyleXfs>
  <cellXfs count="125">
    <xf numFmtId="0" fontId="0" fillId="0" borderId="0" xfId="0"/>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10" xfId="0" applyFill="1" applyBorder="1"/>
    <xf numFmtId="0" fontId="0" fillId="2" borderId="11" xfId="0" applyFill="1" applyBorder="1"/>
    <xf numFmtId="38" fontId="0" fillId="2" borderId="3" xfId="0" applyNumberFormat="1" applyFill="1" applyBorder="1"/>
    <xf numFmtId="38" fontId="0" fillId="0" borderId="3" xfId="0" applyNumberFormat="1" applyFill="1" applyBorder="1"/>
    <xf numFmtId="0" fontId="4" fillId="3" borderId="0" xfId="1" applyFont="1" applyFill="1" applyAlignment="1" applyProtection="1">
      <alignment horizontal="left" vertical="top" wrapText="1"/>
    </xf>
    <xf numFmtId="0" fontId="0" fillId="3" borderId="0" xfId="0" applyFill="1"/>
    <xf numFmtId="0" fontId="0" fillId="3" borderId="1" xfId="0" applyFill="1" applyBorder="1"/>
    <xf numFmtId="0" fontId="0" fillId="3" borderId="2" xfId="0" applyFill="1" applyBorder="1"/>
    <xf numFmtId="38" fontId="0" fillId="3" borderId="3" xfId="0" applyNumberFormat="1" applyFill="1" applyBorder="1"/>
    <xf numFmtId="0" fontId="0" fillId="0" borderId="0" xfId="0" applyAlignment="1">
      <alignment vertical="top"/>
    </xf>
    <xf numFmtId="0" fontId="4" fillId="3" borderId="0" xfId="0" applyFont="1" applyFill="1" applyAlignment="1" applyProtection="1">
      <alignment vertical="top"/>
    </xf>
    <xf numFmtId="0" fontId="4" fillId="3" borderId="0" xfId="1" applyFont="1" applyFill="1" applyAlignment="1">
      <alignment vertical="top"/>
    </xf>
    <xf numFmtId="38" fontId="0" fillId="0" borderId="0" xfId="0" applyNumberFormat="1"/>
    <xf numFmtId="0" fontId="4" fillId="3" borderId="1" xfId="0" applyFont="1" applyFill="1" applyBorder="1" applyAlignment="1">
      <alignment vertical="top"/>
    </xf>
    <xf numFmtId="0" fontId="4" fillId="3" borderId="2" xfId="0" applyFont="1" applyFill="1" applyBorder="1" applyAlignment="1">
      <alignment horizontal="left" vertical="top"/>
    </xf>
    <xf numFmtId="0" fontId="4" fillId="0" borderId="0" xfId="0" applyFont="1" applyAlignment="1">
      <alignment horizontal="left" vertical="top" wrapText="1"/>
    </xf>
    <xf numFmtId="0" fontId="4" fillId="0" borderId="0" xfId="0" applyFont="1" applyAlignment="1" applyProtection="1">
      <alignment horizontal="left" vertical="top"/>
    </xf>
    <xf numFmtId="0" fontId="4" fillId="3" borderId="1" xfId="0" applyFont="1" applyFill="1" applyBorder="1"/>
    <xf numFmtId="0" fontId="4" fillId="3" borderId="2" xfId="0" applyFont="1" applyFill="1" applyBorder="1"/>
    <xf numFmtId="38" fontId="0" fillId="3" borderId="4" xfId="0" applyNumberFormat="1" applyFill="1" applyBorder="1"/>
    <xf numFmtId="38" fontId="0" fillId="3" borderId="13" xfId="0" applyNumberFormat="1" applyFill="1" applyBorder="1"/>
    <xf numFmtId="0" fontId="4" fillId="0" borderId="0" xfId="0" applyFont="1" applyAlignment="1" applyProtection="1">
      <alignment vertical="top" wrapText="1"/>
    </xf>
    <xf numFmtId="0" fontId="4" fillId="3" borderId="0" xfId="0" applyFont="1" applyFill="1" applyBorder="1"/>
    <xf numFmtId="38" fontId="0" fillId="3" borderId="3" xfId="0" applyNumberFormat="1" applyFill="1" applyBorder="1" applyAlignment="1">
      <alignment vertical="top"/>
    </xf>
    <xf numFmtId="0" fontId="4" fillId="3" borderId="0" xfId="1" applyFont="1" applyFill="1" applyAlignment="1" applyProtection="1">
      <alignment horizontal="left" vertical="top" wrapText="1"/>
    </xf>
    <xf numFmtId="0" fontId="0" fillId="3" borderId="0" xfId="0" applyFill="1" applyBorder="1"/>
    <xf numFmtId="0" fontId="0" fillId="3" borderId="0" xfId="0" applyFill="1" applyAlignment="1">
      <alignment horizontal="right"/>
    </xf>
    <xf numFmtId="0" fontId="4" fillId="3" borderId="0" xfId="0" applyFont="1" applyFill="1"/>
    <xf numFmtId="0" fontId="0" fillId="3" borderId="11" xfId="0" applyFill="1" applyBorder="1"/>
    <xf numFmtId="0" fontId="0" fillId="3" borderId="4" xfId="0" applyFill="1" applyBorder="1"/>
    <xf numFmtId="0" fontId="4" fillId="3" borderId="6" xfId="0" applyFont="1"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38" fontId="0" fillId="3" borderId="2" xfId="0" applyNumberFormat="1" applyFill="1" applyBorder="1"/>
    <xf numFmtId="0" fontId="4" fillId="3" borderId="11" xfId="0" applyFont="1" applyFill="1" applyBorder="1"/>
    <xf numFmtId="38" fontId="0" fillId="3" borderId="11" xfId="0" applyNumberFormat="1" applyFill="1" applyBorder="1"/>
    <xf numFmtId="0" fontId="0" fillId="3" borderId="8" xfId="0" applyFill="1" applyBorder="1"/>
    <xf numFmtId="0" fontId="0" fillId="3" borderId="9" xfId="0" applyFill="1" applyBorder="1"/>
    <xf numFmtId="38" fontId="0" fillId="3" borderId="6" xfId="0" applyNumberFormat="1" applyFill="1" applyBorder="1"/>
    <xf numFmtId="0" fontId="0" fillId="3" borderId="5" xfId="0" applyFill="1" applyBorder="1"/>
    <xf numFmtId="38" fontId="0" fillId="3" borderId="9" xfId="0" applyNumberFormat="1" applyFill="1" applyBorder="1"/>
    <xf numFmtId="38" fontId="0" fillId="3" borderId="14" xfId="0" applyNumberFormat="1" applyFill="1" applyBorder="1"/>
    <xf numFmtId="0" fontId="0" fillId="3" borderId="12" xfId="0" applyFill="1" applyBorder="1"/>
    <xf numFmtId="38" fontId="0" fillId="3" borderId="12" xfId="0" applyNumberFormat="1" applyFill="1" applyBorder="1"/>
    <xf numFmtId="0" fontId="3" fillId="3" borderId="1" xfId="0" applyFont="1" applyFill="1" applyBorder="1"/>
    <xf numFmtId="38" fontId="0" fillId="3" borderId="1" xfId="0" applyNumberFormat="1" applyFill="1" applyBorder="1"/>
    <xf numFmtId="0" fontId="4" fillId="3" borderId="7" xfId="0" applyFont="1" applyFill="1" applyBorder="1"/>
    <xf numFmtId="0" fontId="0" fillId="3" borderId="7" xfId="0" applyFill="1" applyBorder="1"/>
    <xf numFmtId="0" fontId="0" fillId="3" borderId="10" xfId="0" applyFill="1" applyBorder="1"/>
    <xf numFmtId="0" fontId="0" fillId="3" borderId="6" xfId="0" applyFill="1" applyBorder="1"/>
    <xf numFmtId="0" fontId="0" fillId="3" borderId="0" xfId="0" applyFill="1" applyAlignment="1">
      <alignment vertical="top"/>
    </xf>
    <xf numFmtId="0" fontId="0" fillId="3" borderId="1" xfId="0" applyFill="1" applyBorder="1" applyAlignment="1">
      <alignment vertical="top"/>
    </xf>
    <xf numFmtId="0" fontId="0" fillId="3" borderId="0" xfId="0" applyFill="1" applyBorder="1" applyAlignment="1">
      <alignment vertical="top"/>
    </xf>
    <xf numFmtId="0" fontId="0" fillId="3" borderId="0" xfId="0" applyFill="1" applyAlignment="1">
      <alignment horizontal="right" vertical="top"/>
    </xf>
    <xf numFmtId="0" fontId="4" fillId="3" borderId="1" xfId="1" applyFill="1" applyBorder="1" applyAlignment="1">
      <alignment vertical="top"/>
    </xf>
    <xf numFmtId="0" fontId="4" fillId="3" borderId="2" xfId="1" applyFill="1" applyBorder="1" applyAlignment="1">
      <alignment vertical="top"/>
    </xf>
    <xf numFmtId="0" fontId="0" fillId="3" borderId="2" xfId="0" applyFill="1" applyBorder="1" applyAlignment="1">
      <alignment vertical="top"/>
    </xf>
    <xf numFmtId="0" fontId="4" fillId="3" borderId="0" xfId="0" applyFont="1" applyFill="1" applyAlignment="1">
      <alignment vertical="top"/>
    </xf>
    <xf numFmtId="0" fontId="0" fillId="3" borderId="11" xfId="0" applyFill="1" applyBorder="1" applyAlignment="1">
      <alignment vertical="top"/>
    </xf>
    <xf numFmtId="0" fontId="0" fillId="3" borderId="4" xfId="0" applyFill="1" applyBorder="1" applyAlignment="1">
      <alignment vertical="top"/>
    </xf>
    <xf numFmtId="0" fontId="4" fillId="3" borderId="6" xfId="0" applyFont="1" applyFill="1" applyBorder="1" applyAlignment="1">
      <alignment horizontal="center" vertical="top"/>
    </xf>
    <xf numFmtId="0" fontId="0" fillId="3" borderId="3" xfId="0" applyFill="1" applyBorder="1" applyAlignment="1">
      <alignment horizontal="center" vertical="top"/>
    </xf>
    <xf numFmtId="0" fontId="0" fillId="3" borderId="4" xfId="0" applyFill="1" applyBorder="1" applyAlignment="1">
      <alignment horizontal="center" vertical="top"/>
    </xf>
    <xf numFmtId="38" fontId="0" fillId="3" borderId="4" xfId="0" applyNumberFormat="1" applyFill="1" applyBorder="1" applyAlignment="1">
      <alignment vertical="top"/>
    </xf>
    <xf numFmtId="38" fontId="0" fillId="3" borderId="2" xfId="0" applyNumberFormat="1" applyFill="1" applyBorder="1" applyAlignment="1">
      <alignment vertical="top"/>
    </xf>
    <xf numFmtId="0" fontId="4" fillId="3" borderId="11" xfId="0" applyFont="1" applyFill="1" applyBorder="1" applyAlignment="1">
      <alignment vertical="top"/>
    </xf>
    <xf numFmtId="38" fontId="0" fillId="3" borderId="11" xfId="0" applyNumberFormat="1" applyFill="1" applyBorder="1" applyAlignment="1">
      <alignment vertical="top"/>
    </xf>
    <xf numFmtId="0" fontId="0" fillId="3" borderId="8" xfId="0" applyFill="1" applyBorder="1" applyAlignment="1">
      <alignment vertical="top"/>
    </xf>
    <xf numFmtId="0" fontId="0" fillId="3" borderId="9" xfId="0" applyFill="1" applyBorder="1" applyAlignment="1">
      <alignment vertical="top"/>
    </xf>
    <xf numFmtId="38" fontId="0" fillId="3" borderId="6" xfId="0" applyNumberFormat="1" applyFill="1" applyBorder="1" applyAlignment="1">
      <alignment vertical="top"/>
    </xf>
    <xf numFmtId="38" fontId="0" fillId="3" borderId="13" xfId="0" applyNumberFormat="1" applyFill="1" applyBorder="1" applyAlignment="1">
      <alignment vertical="top"/>
    </xf>
    <xf numFmtId="0" fontId="0" fillId="3" borderId="5" xfId="0" applyFill="1" applyBorder="1" applyAlignment="1">
      <alignment vertical="top"/>
    </xf>
    <xf numFmtId="38" fontId="0" fillId="3" borderId="9" xfId="0" applyNumberFormat="1" applyFill="1" applyBorder="1" applyAlignment="1">
      <alignment vertical="top"/>
    </xf>
    <xf numFmtId="38" fontId="0" fillId="3" borderId="14" xfId="0" applyNumberFormat="1" applyFill="1" applyBorder="1" applyAlignment="1">
      <alignment vertical="top"/>
    </xf>
    <xf numFmtId="0" fontId="0" fillId="3" borderId="12" xfId="0" applyFill="1" applyBorder="1" applyAlignment="1">
      <alignment vertical="top"/>
    </xf>
    <xf numFmtId="38" fontId="0" fillId="3" borderId="12" xfId="0" applyNumberFormat="1" applyFill="1" applyBorder="1" applyAlignment="1">
      <alignment vertical="top"/>
    </xf>
    <xf numFmtId="0" fontId="3" fillId="3" borderId="1" xfId="0" applyFont="1" applyFill="1" applyBorder="1" applyAlignment="1">
      <alignment vertical="top"/>
    </xf>
    <xf numFmtId="38" fontId="0" fillId="3" borderId="1" xfId="0" applyNumberFormat="1" applyFill="1" applyBorder="1" applyAlignment="1">
      <alignment vertical="top"/>
    </xf>
    <xf numFmtId="0" fontId="4" fillId="3" borderId="7" xfId="0" applyFont="1" applyFill="1" applyBorder="1" applyAlignment="1">
      <alignment vertical="top"/>
    </xf>
    <xf numFmtId="0" fontId="0" fillId="3" borderId="7" xfId="0" applyFill="1" applyBorder="1" applyAlignment="1">
      <alignment vertical="top"/>
    </xf>
    <xf numFmtId="0" fontId="0" fillId="3" borderId="10" xfId="0" applyFill="1" applyBorder="1" applyAlignment="1">
      <alignment vertical="top"/>
    </xf>
    <xf numFmtId="0" fontId="0" fillId="3" borderId="6" xfId="0" applyFill="1" applyBorder="1" applyAlignment="1">
      <alignment vertical="top"/>
    </xf>
    <xf numFmtId="0" fontId="4" fillId="3" borderId="2" xfId="0" applyFont="1" applyFill="1" applyBorder="1" applyAlignment="1">
      <alignment vertical="top"/>
    </xf>
    <xf numFmtId="1" fontId="5" fillId="3" borderId="0" xfId="0" applyNumberFormat="1" applyFont="1" applyFill="1" applyBorder="1" applyAlignment="1"/>
    <xf numFmtId="1" fontId="5" fillId="3" borderId="0" xfId="0" applyNumberFormat="1" applyFont="1" applyFill="1" applyBorder="1" applyAlignment="1">
      <alignment vertical="top"/>
    </xf>
    <xf numFmtId="0" fontId="1" fillId="3" borderId="2" xfId="2" applyFill="1" applyBorder="1"/>
    <xf numFmtId="0" fontId="0" fillId="3" borderId="0" xfId="0" applyFill="1" applyAlignment="1">
      <alignment vertical="top"/>
    </xf>
    <xf numFmtId="0" fontId="0" fillId="3" borderId="0" xfId="0" applyFill="1" applyAlignment="1">
      <alignment vertical="top" wrapText="1"/>
    </xf>
    <xf numFmtId="0" fontId="0" fillId="3" borderId="1" xfId="0" applyFont="1" applyFill="1" applyBorder="1" applyAlignment="1">
      <alignment vertical="top"/>
    </xf>
    <xf numFmtId="0" fontId="0" fillId="3" borderId="2" xfId="0" applyFont="1" applyFill="1" applyBorder="1" applyAlignment="1">
      <alignment vertical="top"/>
    </xf>
    <xf numFmtId="0" fontId="4" fillId="3" borderId="0" xfId="0" applyFont="1" applyFill="1" applyProtection="1"/>
    <xf numFmtId="0" fontId="4" fillId="3" borderId="8" xfId="0" applyFont="1" applyFill="1" applyBorder="1"/>
    <xf numFmtId="0" fontId="0" fillId="0" borderId="1" xfId="0" applyFill="1" applyBorder="1" applyAlignment="1">
      <alignment vertical="top"/>
    </xf>
    <xf numFmtId="0" fontId="4" fillId="3" borderId="0" xfId="0" applyFont="1" applyFill="1" applyBorder="1" applyAlignment="1">
      <alignment vertical="top"/>
    </xf>
    <xf numFmtId="0" fontId="4" fillId="3" borderId="0" xfId="1" applyFill="1" applyBorder="1"/>
    <xf numFmtId="0" fontId="2" fillId="3" borderId="11" xfId="0" applyFont="1" applyFill="1" applyBorder="1" applyAlignment="1">
      <alignment horizontal="center"/>
    </xf>
    <xf numFmtId="0" fontId="2" fillId="3" borderId="2" xfId="0" applyFont="1" applyFill="1" applyBorder="1" applyAlignment="1">
      <alignment horizontal="center"/>
    </xf>
    <xf numFmtId="0" fontId="2" fillId="3" borderId="4" xfId="0" applyFont="1" applyFill="1" applyBorder="1" applyAlignment="1">
      <alignment horizontal="center"/>
    </xf>
    <xf numFmtId="0" fontId="4" fillId="3" borderId="0" xfId="0" applyFont="1" applyFill="1" applyAlignment="1" applyProtection="1">
      <alignment horizontal="left" vertical="top" wrapText="1"/>
    </xf>
    <xf numFmtId="0" fontId="4" fillId="3" borderId="0" xfId="0" applyFont="1" applyFill="1" applyAlignment="1" applyProtection="1">
      <alignment horizontal="left" vertical="top"/>
    </xf>
    <xf numFmtId="0" fontId="2" fillId="3" borderId="11" xfId="0" applyFont="1" applyFill="1" applyBorder="1" applyAlignment="1">
      <alignment horizontal="center" vertical="top"/>
    </xf>
    <xf numFmtId="0" fontId="2" fillId="3" borderId="2" xfId="0" applyFont="1" applyFill="1" applyBorder="1" applyAlignment="1">
      <alignment horizontal="center" vertical="top"/>
    </xf>
    <xf numFmtId="0" fontId="2" fillId="3" borderId="4" xfId="0" applyFont="1" applyFill="1" applyBorder="1" applyAlignment="1">
      <alignment horizontal="center" vertical="top"/>
    </xf>
    <xf numFmtId="0" fontId="5" fillId="3" borderId="0" xfId="0" applyNumberFormat="1" applyFont="1" applyFill="1" applyBorder="1" applyAlignment="1">
      <alignment horizontal="left" vertical="top" wrapText="1"/>
    </xf>
    <xf numFmtId="1" fontId="5" fillId="3" borderId="0" xfId="0" applyNumberFormat="1" applyFont="1" applyFill="1" applyBorder="1" applyAlignment="1">
      <alignment horizontal="left" vertical="top" wrapText="1"/>
    </xf>
    <xf numFmtId="0" fontId="5" fillId="3" borderId="0" xfId="0" applyNumberFormat="1" applyFont="1" applyFill="1" applyBorder="1" applyAlignment="1">
      <alignment horizontal="left" vertical="top"/>
    </xf>
    <xf numFmtId="1" fontId="5" fillId="3" borderId="0" xfId="0" applyNumberFormat="1" applyFont="1" applyFill="1" applyBorder="1" applyAlignment="1">
      <alignment horizontal="left" vertical="top"/>
    </xf>
    <xf numFmtId="0" fontId="4" fillId="3" borderId="0" xfId="0" applyFont="1" applyFill="1" applyAlignment="1" applyProtection="1">
      <alignment horizontal="left"/>
    </xf>
    <xf numFmtId="0" fontId="5" fillId="0" borderId="0" xfId="0" applyNumberFormat="1" applyFont="1" applyBorder="1" applyAlignment="1">
      <alignment horizontal="left" vertical="top" wrapText="1"/>
    </xf>
    <xf numFmtId="1" fontId="5" fillId="0" borderId="0" xfId="0" applyNumberFormat="1" applyFont="1" applyBorder="1" applyAlignment="1">
      <alignment horizontal="left" vertical="top" wrapText="1"/>
    </xf>
    <xf numFmtId="0" fontId="5" fillId="0" borderId="0" xfId="0" applyNumberFormat="1" applyFont="1" applyBorder="1" applyAlignment="1">
      <alignment horizontal="left" vertical="top"/>
    </xf>
    <xf numFmtId="1" fontId="5" fillId="0" borderId="0" xfId="0" applyNumberFormat="1" applyFont="1" applyBorder="1" applyAlignment="1">
      <alignment horizontal="left" vertical="top"/>
    </xf>
    <xf numFmtId="0" fontId="4" fillId="3" borderId="0" xfId="1" applyFont="1" applyFill="1" applyAlignment="1">
      <alignment vertical="top" wrapText="1"/>
    </xf>
    <xf numFmtId="0" fontId="0" fillId="3" borderId="0" xfId="0" applyFill="1" applyAlignment="1">
      <alignment vertical="top"/>
    </xf>
    <xf numFmtId="0" fontId="0" fillId="3" borderId="0" xfId="0" applyFill="1" applyAlignment="1">
      <alignment vertical="top" wrapText="1"/>
    </xf>
    <xf numFmtId="0" fontId="4" fillId="3" borderId="0" xfId="0" applyFont="1" applyFill="1" applyAlignment="1">
      <alignment vertical="top" wrapText="1"/>
    </xf>
    <xf numFmtId="0" fontId="4" fillId="3" borderId="0" xfId="1" applyFont="1" applyFill="1" applyAlignment="1" applyProtection="1">
      <alignment horizontal="left" vertical="top" wrapText="1"/>
    </xf>
    <xf numFmtId="0" fontId="5" fillId="3" borderId="0" xfId="0" applyFont="1" applyFill="1" applyBorder="1" applyAlignment="1">
      <alignment horizontal="left" vertical="top" wrapText="1"/>
    </xf>
    <xf numFmtId="0" fontId="5" fillId="3" borderId="0" xfId="0" applyNumberFormat="1" applyFont="1" applyFill="1" applyBorder="1" applyAlignment="1">
      <alignment horizontal="left" vertical="center" wrapText="1"/>
    </xf>
    <xf numFmtId="1" fontId="5" fillId="3" borderId="0" xfId="0" applyNumberFormat="1" applyFont="1" applyFill="1" applyBorder="1" applyAlignment="1">
      <alignment horizontal="left"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E38" sqref="E38"/>
    </sheetView>
  </sheetViews>
  <sheetFormatPr defaultRowHeight="12.75" x14ac:dyDescent="0.2"/>
  <cols>
    <col min="1" max="2" width="14.7109375" customWidth="1"/>
    <col min="3" max="8" width="14" customWidth="1"/>
    <col min="9" max="9" width="13.140625" customWidth="1"/>
  </cols>
  <sheetData>
    <row r="1" spans="1:10" x14ac:dyDescent="0.2">
      <c r="A1" s="10"/>
      <c r="B1" s="10"/>
      <c r="C1" s="10"/>
      <c r="D1" s="10"/>
      <c r="E1" s="10"/>
      <c r="F1" s="10"/>
      <c r="G1" s="10"/>
      <c r="H1" s="10"/>
      <c r="I1" s="10"/>
    </row>
    <row r="2" spans="1:10" x14ac:dyDescent="0.2">
      <c r="A2" s="10" t="s">
        <v>0</v>
      </c>
      <c r="B2" s="22" t="s">
        <v>1</v>
      </c>
      <c r="C2" s="11"/>
      <c r="D2" s="11"/>
      <c r="E2" s="30"/>
      <c r="F2" s="10"/>
      <c r="G2" s="31" t="s">
        <v>2</v>
      </c>
      <c r="H2" s="22" t="s">
        <v>3</v>
      </c>
      <c r="I2" s="11"/>
    </row>
    <row r="3" spans="1:10" x14ac:dyDescent="0.2">
      <c r="A3" s="10" t="s">
        <v>4</v>
      </c>
      <c r="B3" s="11" t="s">
        <v>5</v>
      </c>
      <c r="C3" s="11"/>
      <c r="D3" s="11"/>
      <c r="E3" s="30"/>
      <c r="F3" s="10"/>
      <c r="G3" s="31" t="s">
        <v>6</v>
      </c>
      <c r="H3" s="23" t="s">
        <v>7</v>
      </c>
      <c r="I3" s="12"/>
    </row>
    <row r="4" spans="1:10" x14ac:dyDescent="0.2">
      <c r="A4" s="10" t="s">
        <v>8</v>
      </c>
      <c r="B4" s="11" t="s">
        <v>9</v>
      </c>
      <c r="C4" s="11"/>
      <c r="D4" s="11"/>
      <c r="E4" s="30"/>
      <c r="F4" s="10"/>
      <c r="G4" s="31" t="s">
        <v>10</v>
      </c>
      <c r="H4" s="11" t="s">
        <v>11</v>
      </c>
      <c r="I4" s="11"/>
    </row>
    <row r="5" spans="1:10" x14ac:dyDescent="0.2">
      <c r="A5" s="10" t="s">
        <v>12</v>
      </c>
      <c r="B5" s="11" t="s">
        <v>13</v>
      </c>
      <c r="C5" s="12"/>
      <c r="D5" s="12"/>
      <c r="E5" s="30"/>
      <c r="F5" s="10"/>
      <c r="G5" s="31" t="s">
        <v>14</v>
      </c>
      <c r="H5" s="23" t="s">
        <v>15</v>
      </c>
      <c r="I5" s="12"/>
    </row>
    <row r="6" spans="1:10" x14ac:dyDescent="0.2">
      <c r="A6" s="10"/>
      <c r="B6" s="10"/>
      <c r="C6" s="10"/>
      <c r="D6" s="10"/>
      <c r="E6" s="10"/>
      <c r="F6" s="10"/>
      <c r="G6" s="10"/>
      <c r="H6" s="10"/>
      <c r="I6" s="10"/>
    </row>
    <row r="7" spans="1:10" x14ac:dyDescent="0.2">
      <c r="A7" s="10"/>
      <c r="B7" s="10"/>
      <c r="C7" s="10"/>
      <c r="D7" s="10"/>
      <c r="E7" s="10"/>
      <c r="F7" s="10"/>
      <c r="G7" s="10"/>
      <c r="H7" s="10"/>
      <c r="I7" s="10"/>
    </row>
    <row r="8" spans="1:10" x14ac:dyDescent="0.2">
      <c r="A8" s="10" t="s">
        <v>16</v>
      </c>
      <c r="B8" s="10"/>
      <c r="C8" s="30"/>
      <c r="D8" s="30"/>
      <c r="E8" s="30"/>
      <c r="F8" s="30"/>
      <c r="G8" s="30"/>
      <c r="H8" s="30"/>
      <c r="I8" s="30"/>
    </row>
    <row r="9" spans="1:10" ht="27" customHeight="1" x14ac:dyDescent="0.2">
      <c r="A9" s="10" t="s">
        <v>17</v>
      </c>
      <c r="B9" s="10"/>
      <c r="C9" s="30"/>
      <c r="D9" s="30"/>
      <c r="E9" s="30"/>
      <c r="F9" s="30"/>
      <c r="G9" s="30"/>
      <c r="H9" s="30"/>
      <c r="I9" s="30"/>
      <c r="J9" s="9"/>
    </row>
    <row r="10" spans="1:10" x14ac:dyDescent="0.2">
      <c r="A10" s="10" t="s">
        <v>18</v>
      </c>
      <c r="B10" s="10"/>
      <c r="C10" s="30"/>
      <c r="D10" s="30"/>
      <c r="E10" s="30"/>
      <c r="F10" s="30"/>
      <c r="G10" s="30"/>
      <c r="H10" s="30"/>
      <c r="I10" s="30"/>
    </row>
    <row r="11" spans="1:10" x14ac:dyDescent="0.2">
      <c r="A11" s="10" t="s">
        <v>19</v>
      </c>
      <c r="B11" s="10"/>
      <c r="C11" s="30"/>
      <c r="D11" s="30"/>
      <c r="E11" s="30"/>
      <c r="F11" s="30"/>
      <c r="G11" s="30"/>
      <c r="H11" s="30"/>
      <c r="I11" s="30"/>
    </row>
    <row r="12" spans="1:10" x14ac:dyDescent="0.2">
      <c r="A12" s="10" t="s">
        <v>20</v>
      </c>
      <c r="B12" s="10"/>
      <c r="C12" s="30"/>
      <c r="D12" s="30"/>
      <c r="E12" s="30"/>
      <c r="F12" s="30"/>
      <c r="G12" s="30"/>
      <c r="H12" s="30"/>
      <c r="I12" s="30"/>
    </row>
    <row r="13" spans="1:10" x14ac:dyDescent="0.2">
      <c r="A13" s="10" t="s">
        <v>21</v>
      </c>
      <c r="B13" s="10"/>
      <c r="C13" s="30"/>
      <c r="D13" s="30"/>
      <c r="E13" s="30"/>
      <c r="F13" s="30"/>
      <c r="G13" s="30"/>
      <c r="H13" s="30"/>
      <c r="I13" s="30"/>
    </row>
    <row r="14" spans="1:10" x14ac:dyDescent="0.2">
      <c r="A14" s="32" t="s">
        <v>22</v>
      </c>
      <c r="B14" s="10"/>
      <c r="C14" s="30"/>
      <c r="D14" s="30"/>
      <c r="E14" s="30"/>
      <c r="F14" s="30"/>
      <c r="G14" s="30"/>
      <c r="H14" s="30"/>
      <c r="I14" s="30"/>
    </row>
    <row r="15" spans="1:10" x14ac:dyDescent="0.2">
      <c r="A15" s="10"/>
      <c r="B15" s="10"/>
      <c r="C15" s="30"/>
      <c r="D15" s="30"/>
      <c r="E15" s="30"/>
      <c r="F15" s="30"/>
      <c r="G15" s="30"/>
      <c r="H15" s="30"/>
      <c r="I15" s="30"/>
    </row>
    <row r="16" spans="1:10" x14ac:dyDescent="0.2">
      <c r="A16" s="32" t="s">
        <v>23</v>
      </c>
      <c r="B16" s="10"/>
      <c r="C16" s="30"/>
      <c r="D16" s="30"/>
      <c r="E16" s="30"/>
      <c r="F16" s="30"/>
      <c r="G16" s="30"/>
      <c r="H16" s="30"/>
      <c r="I16" s="30"/>
    </row>
    <row r="17" spans="1:9" x14ac:dyDescent="0.2">
      <c r="A17" s="30"/>
      <c r="B17" s="30"/>
      <c r="C17" s="30"/>
      <c r="D17" s="30"/>
      <c r="E17" s="30"/>
      <c r="F17" s="30"/>
      <c r="G17" s="30"/>
      <c r="H17" s="30"/>
      <c r="I17" s="30"/>
    </row>
    <row r="18" spans="1:9" x14ac:dyDescent="0.2">
      <c r="A18" s="100" t="s">
        <v>24</v>
      </c>
      <c r="B18" s="101"/>
      <c r="C18" s="101"/>
      <c r="D18" s="101"/>
      <c r="E18" s="101"/>
      <c r="F18" s="101"/>
      <c r="G18" s="101"/>
      <c r="H18" s="101"/>
      <c r="I18" s="102"/>
    </row>
    <row r="19" spans="1:9" x14ac:dyDescent="0.2">
      <c r="A19" s="33"/>
      <c r="B19" s="34"/>
      <c r="C19" s="35" t="s">
        <v>25</v>
      </c>
      <c r="D19" s="35" t="s">
        <v>26</v>
      </c>
      <c r="E19" s="35" t="s">
        <v>27</v>
      </c>
      <c r="F19" s="35" t="s">
        <v>28</v>
      </c>
      <c r="G19" s="35" t="s">
        <v>29</v>
      </c>
      <c r="H19" s="35" t="s">
        <v>30</v>
      </c>
      <c r="I19" s="35" t="s">
        <v>31</v>
      </c>
    </row>
    <row r="20" spans="1:9" x14ac:dyDescent="0.2">
      <c r="A20" s="33"/>
      <c r="B20" s="34"/>
      <c r="C20" s="36" t="s">
        <v>32</v>
      </c>
      <c r="D20" s="37" t="s">
        <v>32</v>
      </c>
      <c r="E20" s="36" t="s">
        <v>32</v>
      </c>
      <c r="F20" s="36" t="s">
        <v>32</v>
      </c>
      <c r="G20" s="36" t="s">
        <v>33</v>
      </c>
      <c r="H20" s="36" t="s">
        <v>33</v>
      </c>
      <c r="I20" s="36" t="s">
        <v>33</v>
      </c>
    </row>
    <row r="21" spans="1:9" x14ac:dyDescent="0.2">
      <c r="A21" s="33" t="s">
        <v>34</v>
      </c>
      <c r="B21" s="34"/>
      <c r="C21" s="24">
        <v>386041</v>
      </c>
      <c r="D21" s="13">
        <v>330000</v>
      </c>
      <c r="E21" s="13">
        <v>330000</v>
      </c>
      <c r="F21" s="13">
        <v>420000</v>
      </c>
      <c r="G21" s="13">
        <v>420000</v>
      </c>
      <c r="H21" s="13">
        <v>420000</v>
      </c>
      <c r="I21" s="13">
        <v>420000</v>
      </c>
    </row>
    <row r="22" spans="1:9" x14ac:dyDescent="0.2">
      <c r="A22" s="33" t="s">
        <v>35</v>
      </c>
      <c r="B22" s="34"/>
      <c r="C22" s="24">
        <v>289683</v>
      </c>
      <c r="D22" s="13">
        <f t="shared" ref="D22:I22" si="0">C33</f>
        <v>146625</v>
      </c>
      <c r="E22" s="13">
        <f>D33</f>
        <v>129697</v>
      </c>
      <c r="F22" s="13">
        <f t="shared" si="0"/>
        <v>129697</v>
      </c>
      <c r="G22" s="13">
        <f t="shared" si="0"/>
        <v>250147</v>
      </c>
      <c r="H22" s="13">
        <f t="shared" si="0"/>
        <v>250147</v>
      </c>
      <c r="I22" s="13">
        <f t="shared" si="0"/>
        <v>250147</v>
      </c>
    </row>
    <row r="23" spans="1:9" x14ac:dyDescent="0.2">
      <c r="A23" s="33" t="s">
        <v>36</v>
      </c>
      <c r="B23" s="34"/>
      <c r="C23" s="24">
        <v>227067</v>
      </c>
      <c r="D23" s="13">
        <v>256662</v>
      </c>
      <c r="E23" s="13">
        <v>276385</v>
      </c>
      <c r="F23" s="13">
        <v>593801</v>
      </c>
      <c r="G23" s="13">
        <v>420000</v>
      </c>
      <c r="H23" s="13">
        <v>420000</v>
      </c>
      <c r="I23" s="13">
        <v>420000</v>
      </c>
    </row>
    <row r="24" spans="1:9" x14ac:dyDescent="0.2">
      <c r="A24" s="33" t="s">
        <v>37</v>
      </c>
      <c r="B24" s="34"/>
      <c r="C24" s="24">
        <v>310125</v>
      </c>
      <c r="D24" s="13">
        <v>312055</v>
      </c>
      <c r="E24" s="13">
        <v>276385</v>
      </c>
      <c r="F24" s="24">
        <v>473351</v>
      </c>
      <c r="G24" s="13">
        <v>420000</v>
      </c>
      <c r="H24" s="13">
        <v>420000</v>
      </c>
      <c r="I24" s="13">
        <v>420000</v>
      </c>
    </row>
    <row r="25" spans="1:9" x14ac:dyDescent="0.2">
      <c r="A25" s="33"/>
      <c r="B25" s="34"/>
      <c r="C25" s="24"/>
      <c r="D25" s="13"/>
      <c r="E25" s="13"/>
      <c r="F25" s="13"/>
      <c r="G25" s="13"/>
      <c r="H25" s="13"/>
      <c r="I25" s="13"/>
    </row>
    <row r="26" spans="1:9" x14ac:dyDescent="0.2">
      <c r="A26" s="33" t="s">
        <v>38</v>
      </c>
      <c r="B26" s="12"/>
      <c r="C26" s="38"/>
      <c r="D26" s="38"/>
      <c r="E26" s="38"/>
      <c r="F26" s="38"/>
      <c r="G26" s="38"/>
      <c r="H26" s="38"/>
      <c r="I26" s="24"/>
    </row>
    <row r="27" spans="1:9" x14ac:dyDescent="0.2">
      <c r="A27" s="39" t="s">
        <v>39</v>
      </c>
      <c r="B27" s="34"/>
      <c r="C27" s="24"/>
      <c r="D27" s="40"/>
      <c r="E27" s="38"/>
      <c r="F27" s="38"/>
      <c r="G27" s="38"/>
      <c r="H27" s="38"/>
      <c r="I27" s="24"/>
    </row>
    <row r="28" spans="1:9" x14ac:dyDescent="0.2">
      <c r="A28" s="41"/>
      <c r="B28" s="42"/>
      <c r="C28" s="24">
        <v>-60000</v>
      </c>
      <c r="D28" s="13">
        <v>38465</v>
      </c>
      <c r="E28" s="13">
        <v>0</v>
      </c>
      <c r="F28" s="13">
        <v>0</v>
      </c>
      <c r="G28" s="13"/>
      <c r="H28" s="13"/>
      <c r="I28" s="13"/>
    </row>
    <row r="29" spans="1:9" x14ac:dyDescent="0.2">
      <c r="A29" s="41"/>
      <c r="B29" s="42"/>
      <c r="C29" s="24"/>
      <c r="D29" s="13"/>
      <c r="E29" s="13"/>
      <c r="F29" s="13"/>
      <c r="G29" s="13"/>
      <c r="H29" s="13"/>
      <c r="I29" s="13"/>
    </row>
    <row r="30" spans="1:9" x14ac:dyDescent="0.2">
      <c r="A30" s="41"/>
      <c r="B30" s="42"/>
      <c r="C30" s="24"/>
      <c r="D30" s="13"/>
      <c r="E30" s="13"/>
      <c r="F30" s="13"/>
      <c r="G30" s="13"/>
      <c r="H30" s="13"/>
      <c r="I30" s="13"/>
    </row>
    <row r="31" spans="1:9" x14ac:dyDescent="0.2">
      <c r="A31" s="33" t="s">
        <v>40</v>
      </c>
      <c r="B31" s="34"/>
      <c r="C31" s="24">
        <f t="shared" ref="C31:I31" si="1">SUM(C28:C30)</f>
        <v>-60000</v>
      </c>
      <c r="D31" s="24">
        <f>SUM(D28:D30)</f>
        <v>38465</v>
      </c>
      <c r="E31" s="24">
        <f t="shared" si="1"/>
        <v>0</v>
      </c>
      <c r="F31" s="24">
        <f t="shared" si="1"/>
        <v>0</v>
      </c>
      <c r="G31" s="24">
        <f t="shared" si="1"/>
        <v>0</v>
      </c>
      <c r="H31" s="24">
        <f t="shared" si="1"/>
        <v>0</v>
      </c>
      <c r="I31" s="24">
        <f t="shared" si="1"/>
        <v>0</v>
      </c>
    </row>
    <row r="32" spans="1:9" x14ac:dyDescent="0.2">
      <c r="A32" s="33"/>
      <c r="B32" s="34"/>
      <c r="C32" s="24"/>
      <c r="D32" s="13"/>
      <c r="E32" s="13"/>
      <c r="F32" s="13"/>
      <c r="G32" s="13"/>
      <c r="H32" s="13"/>
      <c r="I32" s="13"/>
    </row>
    <row r="33" spans="1:9" x14ac:dyDescent="0.2">
      <c r="A33" s="33" t="s">
        <v>41</v>
      </c>
      <c r="B33" s="34"/>
      <c r="C33" s="24">
        <f>+C22+C23-C24+C31</f>
        <v>146625</v>
      </c>
      <c r="D33" s="24">
        <f t="shared" ref="D33:I33" si="2">+D22+D23-D24+D31</f>
        <v>129697</v>
      </c>
      <c r="E33" s="24">
        <f>+E22+E23-E24+E31</f>
        <v>129697</v>
      </c>
      <c r="F33" s="24">
        <f t="shared" si="2"/>
        <v>250147</v>
      </c>
      <c r="G33" s="24">
        <f>+G22+G23-G24+G31</f>
        <v>250147</v>
      </c>
      <c r="H33" s="24">
        <f>+H22+H23-H24+H31</f>
        <v>250147</v>
      </c>
      <c r="I33" s="24">
        <f t="shared" si="2"/>
        <v>250147</v>
      </c>
    </row>
    <row r="34" spans="1:9" x14ac:dyDescent="0.2">
      <c r="A34" s="41"/>
      <c r="B34" s="42"/>
      <c r="C34" s="43"/>
      <c r="D34" s="25"/>
      <c r="E34" s="25"/>
      <c r="F34" s="13"/>
      <c r="G34" s="13"/>
      <c r="H34" s="13"/>
      <c r="I34" s="13"/>
    </row>
    <row r="35" spans="1:9" x14ac:dyDescent="0.2">
      <c r="A35" s="33" t="s">
        <v>42</v>
      </c>
      <c r="B35" s="34"/>
      <c r="C35" s="43">
        <f>112007+5607</f>
        <v>117614</v>
      </c>
      <c r="D35" s="25">
        <v>129952</v>
      </c>
      <c r="E35" s="25">
        <v>183567</v>
      </c>
      <c r="F35" s="13">
        <v>130216</v>
      </c>
      <c r="G35" s="13">
        <v>200000</v>
      </c>
      <c r="H35" s="13">
        <v>220000</v>
      </c>
      <c r="I35" s="13">
        <v>240000</v>
      </c>
    </row>
    <row r="36" spans="1:9" x14ac:dyDescent="0.2">
      <c r="A36" s="41"/>
      <c r="B36" s="42"/>
      <c r="C36" s="43"/>
      <c r="D36" s="25"/>
      <c r="E36" s="25"/>
      <c r="F36" s="13"/>
      <c r="G36" s="13"/>
      <c r="H36" s="13"/>
      <c r="I36" s="13"/>
    </row>
    <row r="37" spans="1:9" x14ac:dyDescent="0.2">
      <c r="A37" s="33" t="s">
        <v>43</v>
      </c>
      <c r="B37" s="44"/>
      <c r="C37" s="45">
        <f>C33-C35</f>
        <v>29011</v>
      </c>
      <c r="D37" s="45">
        <f t="shared" ref="D37:I37" si="3">D33-D35</f>
        <v>-255</v>
      </c>
      <c r="E37" s="45">
        <f t="shared" si="3"/>
        <v>-53870</v>
      </c>
      <c r="F37" s="46">
        <f t="shared" si="3"/>
        <v>119931</v>
      </c>
      <c r="G37" s="46">
        <f t="shared" si="3"/>
        <v>50147</v>
      </c>
      <c r="H37" s="46">
        <f t="shared" si="3"/>
        <v>30147</v>
      </c>
      <c r="I37" s="46">
        <f t="shared" si="3"/>
        <v>10147</v>
      </c>
    </row>
    <row r="38" spans="1:9" x14ac:dyDescent="0.2">
      <c r="A38" s="47"/>
      <c r="B38" s="47"/>
      <c r="C38" s="48"/>
      <c r="D38" s="48"/>
      <c r="E38" s="48"/>
      <c r="F38" s="48"/>
      <c r="G38" s="48"/>
      <c r="H38" s="48"/>
      <c r="I38" s="48"/>
    </row>
    <row r="39" spans="1:9" x14ac:dyDescent="0.2">
      <c r="A39" s="49" t="s">
        <v>44</v>
      </c>
      <c r="B39" s="11"/>
      <c r="C39" s="50"/>
      <c r="D39" s="50"/>
      <c r="E39" s="50"/>
      <c r="F39" s="50"/>
      <c r="G39" s="50"/>
      <c r="H39" s="50"/>
      <c r="I39" s="50"/>
    </row>
    <row r="40" spans="1:9" x14ac:dyDescent="0.2">
      <c r="A40" s="51" t="s">
        <v>45</v>
      </c>
      <c r="B40" s="42"/>
      <c r="C40" s="25"/>
      <c r="D40" s="25"/>
      <c r="E40" s="25"/>
      <c r="F40" s="25"/>
      <c r="G40" s="25"/>
      <c r="H40" s="25"/>
      <c r="I40" s="25"/>
    </row>
    <row r="41" spans="1:9" x14ac:dyDescent="0.2">
      <c r="A41" s="33"/>
      <c r="B41" s="34"/>
      <c r="C41" s="13"/>
      <c r="D41" s="13"/>
      <c r="E41" s="13"/>
      <c r="F41" s="13"/>
      <c r="G41" s="13"/>
      <c r="H41" s="13"/>
      <c r="I41" s="13"/>
    </row>
    <row r="42" spans="1:9" x14ac:dyDescent="0.2">
      <c r="A42" s="33" t="s">
        <v>46</v>
      </c>
      <c r="B42" s="34"/>
      <c r="C42" s="13"/>
      <c r="D42" s="13"/>
      <c r="E42" s="13"/>
      <c r="F42" s="13"/>
      <c r="G42" s="13"/>
      <c r="H42" s="13"/>
      <c r="I42" s="13"/>
    </row>
    <row r="43" spans="1:9" x14ac:dyDescent="0.2">
      <c r="A43" s="33"/>
      <c r="B43" s="34"/>
      <c r="C43" s="13"/>
      <c r="D43" s="13"/>
      <c r="E43" s="13"/>
      <c r="F43" s="13"/>
      <c r="G43" s="13"/>
      <c r="H43" s="13"/>
      <c r="I43" s="13"/>
    </row>
    <row r="44" spans="1:9" x14ac:dyDescent="0.2">
      <c r="A44" s="52" t="s">
        <v>47</v>
      </c>
      <c r="B44" s="44"/>
      <c r="C44" s="13"/>
      <c r="D44" s="13"/>
      <c r="E44" s="13"/>
      <c r="F44" s="13"/>
      <c r="G44" s="13"/>
      <c r="H44" s="13"/>
      <c r="I44" s="13"/>
    </row>
    <row r="45" spans="1:9" x14ac:dyDescent="0.2">
      <c r="A45" s="53" t="s">
        <v>48</v>
      </c>
      <c r="B45" s="54"/>
      <c r="C45" s="13"/>
      <c r="D45" s="13"/>
      <c r="E45" s="13"/>
      <c r="F45" s="13"/>
      <c r="G45" s="13"/>
      <c r="H45" s="13"/>
      <c r="I45" s="13"/>
    </row>
    <row r="46" spans="1:9" x14ac:dyDescent="0.2">
      <c r="A46" s="33"/>
      <c r="B46" s="34"/>
      <c r="C46" s="13"/>
      <c r="D46" s="13"/>
      <c r="E46" s="13"/>
      <c r="F46" s="13"/>
      <c r="G46" s="13"/>
      <c r="H46" s="13"/>
      <c r="I46" s="13"/>
    </row>
    <row r="47" spans="1:9" x14ac:dyDescent="0.2">
      <c r="A47" s="52"/>
      <c r="B47" s="44"/>
      <c r="C47" s="13"/>
      <c r="D47" s="13"/>
      <c r="E47" s="13"/>
      <c r="F47" s="13"/>
      <c r="G47" s="13"/>
      <c r="H47" s="13"/>
      <c r="I47" s="13"/>
    </row>
    <row r="48" spans="1:9" x14ac:dyDescent="0.2">
      <c r="A48" s="53"/>
      <c r="B48" s="54"/>
      <c r="C48" s="13"/>
      <c r="D48" s="13"/>
      <c r="E48" s="13"/>
      <c r="F48" s="13"/>
      <c r="G48" s="13"/>
      <c r="H48" s="13"/>
      <c r="I48" s="13"/>
    </row>
  </sheetData>
  <sheetProtection selectLockedCells="1"/>
  <mergeCells count="1">
    <mergeCell ref="A18:I18"/>
  </mergeCells>
  <printOptions horizontalCentered="1"/>
  <pageMargins left="0.75" right="0.75" top="0.6" bottom="0.55000000000000004" header="0.28000000000000003" footer="0.16"/>
  <pageSetup scale="85"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topLeftCell="A4" zoomScaleNormal="100" workbookViewId="0">
      <selection activeCell="N22" sqref="N22"/>
    </sheetView>
  </sheetViews>
  <sheetFormatPr defaultRowHeight="12.75" x14ac:dyDescent="0.2"/>
  <cols>
    <col min="1" max="2" width="14.7109375" style="14" customWidth="1"/>
    <col min="3" max="8" width="14" style="14" customWidth="1"/>
    <col min="9" max="9" width="13.140625" style="14" customWidth="1"/>
    <col min="10" max="16384" width="9.140625" style="14"/>
  </cols>
  <sheetData>
    <row r="1" spans="1:10" x14ac:dyDescent="0.2">
      <c r="A1" s="91"/>
      <c r="B1" s="91"/>
      <c r="C1" s="91"/>
      <c r="D1" s="91"/>
      <c r="E1" s="91"/>
      <c r="F1" s="91"/>
      <c r="G1" s="91"/>
      <c r="H1" s="91"/>
      <c r="I1" s="91"/>
    </row>
    <row r="2" spans="1:10" x14ac:dyDescent="0.2">
      <c r="A2" s="91" t="s">
        <v>0</v>
      </c>
      <c r="B2" s="18" t="s">
        <v>1</v>
      </c>
      <c r="C2" s="56"/>
      <c r="D2" s="56"/>
      <c r="E2" s="57"/>
      <c r="F2" s="91"/>
      <c r="G2" s="58" t="s">
        <v>2</v>
      </c>
      <c r="H2" s="93" t="s">
        <v>208</v>
      </c>
      <c r="I2" s="56"/>
    </row>
    <row r="3" spans="1:10" x14ac:dyDescent="0.2">
      <c r="A3" s="91" t="s">
        <v>4</v>
      </c>
      <c r="B3" s="18" t="s">
        <v>209</v>
      </c>
      <c r="C3" s="56"/>
      <c r="D3" s="56"/>
      <c r="E3" s="57"/>
      <c r="F3" s="91"/>
      <c r="G3" s="58" t="s">
        <v>6</v>
      </c>
      <c r="H3" s="94" t="s">
        <v>210</v>
      </c>
      <c r="I3" s="61"/>
    </row>
    <row r="4" spans="1:10" x14ac:dyDescent="0.2">
      <c r="A4" s="91" t="s">
        <v>8</v>
      </c>
      <c r="B4" s="97" t="s">
        <v>223</v>
      </c>
      <c r="C4" s="56"/>
      <c r="D4" s="56"/>
      <c r="E4" s="57"/>
      <c r="F4" s="91"/>
      <c r="G4" s="58" t="s">
        <v>10</v>
      </c>
      <c r="H4" s="18" t="s">
        <v>11</v>
      </c>
      <c r="I4" s="56"/>
    </row>
    <row r="5" spans="1:10" x14ac:dyDescent="0.2">
      <c r="A5" s="91" t="s">
        <v>12</v>
      </c>
      <c r="B5" s="97" t="s">
        <v>224</v>
      </c>
      <c r="C5" s="61"/>
      <c r="D5" s="61"/>
      <c r="E5" s="57"/>
      <c r="F5" s="91"/>
      <c r="G5" s="58" t="s">
        <v>14</v>
      </c>
      <c r="H5" s="87" t="s">
        <v>215</v>
      </c>
      <c r="I5" s="61"/>
    </row>
    <row r="6" spans="1:10" x14ac:dyDescent="0.2">
      <c r="A6" s="91"/>
      <c r="B6" s="91"/>
      <c r="C6" s="91"/>
      <c r="D6" s="91"/>
      <c r="E6" s="91"/>
      <c r="F6" s="91"/>
      <c r="G6" s="91"/>
      <c r="H6" s="91"/>
      <c r="I6" s="91"/>
    </row>
    <row r="7" spans="1:10" x14ac:dyDescent="0.2">
      <c r="A7" s="91"/>
      <c r="B7" s="91"/>
      <c r="C7" s="91"/>
      <c r="D7" s="91"/>
      <c r="E7" s="91"/>
      <c r="F7" s="91"/>
      <c r="G7" s="91"/>
      <c r="H7" s="91"/>
      <c r="I7" s="91"/>
    </row>
    <row r="8" spans="1:10" x14ac:dyDescent="0.2">
      <c r="A8" s="91" t="s">
        <v>16</v>
      </c>
      <c r="B8" s="91"/>
      <c r="C8" s="57"/>
      <c r="D8" s="57"/>
      <c r="E8" s="57"/>
      <c r="F8" s="57"/>
      <c r="G8" s="57"/>
      <c r="H8" s="57"/>
      <c r="I8" s="57"/>
    </row>
    <row r="9" spans="1:10" ht="13.5" customHeight="1" x14ac:dyDescent="0.2">
      <c r="A9" s="62" t="s">
        <v>216</v>
      </c>
      <c r="B9" s="91"/>
      <c r="C9" s="91"/>
      <c r="D9" s="91"/>
      <c r="E9" s="91"/>
      <c r="F9" s="91"/>
      <c r="G9" s="91"/>
      <c r="H9" s="91"/>
      <c r="I9" s="92"/>
      <c r="J9" s="29"/>
    </row>
    <row r="10" spans="1:10" x14ac:dyDescent="0.2">
      <c r="A10" s="62" t="s">
        <v>217</v>
      </c>
      <c r="B10" s="91"/>
      <c r="C10" s="57"/>
      <c r="D10" s="57"/>
      <c r="E10" s="57"/>
      <c r="F10" s="57"/>
      <c r="G10" s="57"/>
      <c r="H10" s="57"/>
      <c r="I10" s="57"/>
    </row>
    <row r="11" spans="1:10" x14ac:dyDescent="0.2">
      <c r="A11" s="91" t="s">
        <v>18</v>
      </c>
      <c r="B11" s="91"/>
      <c r="C11" s="57"/>
      <c r="D11" s="57"/>
      <c r="E11" s="57"/>
      <c r="F11" s="57"/>
      <c r="G11" s="57"/>
      <c r="H11" s="57"/>
      <c r="I11" s="57"/>
    </row>
    <row r="12" spans="1:10" x14ac:dyDescent="0.2">
      <c r="A12" s="115" t="s">
        <v>213</v>
      </c>
      <c r="B12" s="116"/>
      <c r="C12" s="116"/>
      <c r="D12" s="116"/>
      <c r="E12" s="116"/>
      <c r="F12" s="116"/>
      <c r="G12" s="116"/>
      <c r="H12" s="116"/>
      <c r="I12" s="116"/>
    </row>
    <row r="13" spans="1:10" x14ac:dyDescent="0.2">
      <c r="A13" s="91" t="s">
        <v>20</v>
      </c>
      <c r="B13" s="91"/>
      <c r="C13" s="57"/>
      <c r="D13" s="57"/>
      <c r="E13" s="57"/>
      <c r="F13" s="57"/>
      <c r="G13" s="57"/>
      <c r="H13" s="57"/>
      <c r="I13" s="57"/>
    </row>
    <row r="14" spans="1:10" ht="28.5" customHeight="1" x14ac:dyDescent="0.2">
      <c r="A14" s="113" t="s">
        <v>225</v>
      </c>
      <c r="B14" s="114"/>
      <c r="C14" s="114"/>
      <c r="D14" s="114"/>
      <c r="E14" s="114"/>
      <c r="F14" s="114"/>
      <c r="G14" s="114"/>
      <c r="H14" s="114"/>
      <c r="I14" s="114"/>
    </row>
    <row r="15" spans="1:10" x14ac:dyDescent="0.2">
      <c r="A15" s="62" t="s">
        <v>22</v>
      </c>
      <c r="B15" s="91"/>
      <c r="C15" s="57"/>
      <c r="D15" s="57"/>
      <c r="E15" s="57"/>
      <c r="F15" s="57"/>
      <c r="G15" s="57"/>
      <c r="H15" s="57"/>
      <c r="I15" s="57"/>
    </row>
    <row r="16" spans="1:10" ht="9" customHeight="1" x14ac:dyDescent="0.2">
      <c r="A16" s="91"/>
      <c r="B16" s="91"/>
      <c r="C16" s="57"/>
      <c r="D16" s="57"/>
      <c r="E16" s="57"/>
      <c r="F16" s="57"/>
      <c r="G16" s="57"/>
      <c r="H16" s="57"/>
      <c r="I16" s="57"/>
    </row>
    <row r="17" spans="1:9" x14ac:dyDescent="0.2">
      <c r="A17" s="62" t="s">
        <v>23</v>
      </c>
      <c r="B17" s="91"/>
      <c r="C17" s="57"/>
      <c r="D17" s="57"/>
      <c r="E17" s="57"/>
      <c r="F17" s="57"/>
      <c r="G17" s="57"/>
      <c r="H17" s="57"/>
      <c r="I17" s="57"/>
    </row>
    <row r="18" spans="1:9" ht="11.25" customHeight="1" x14ac:dyDescent="0.2">
      <c r="A18" s="98" t="s">
        <v>226</v>
      </c>
      <c r="B18" s="57"/>
      <c r="C18" s="57"/>
      <c r="D18" s="57"/>
      <c r="E18" s="57"/>
      <c r="F18" s="57"/>
      <c r="G18" s="57"/>
      <c r="H18" s="57"/>
      <c r="I18" s="57"/>
    </row>
    <row r="19" spans="1:9" x14ac:dyDescent="0.2">
      <c r="A19" s="105" t="s">
        <v>24</v>
      </c>
      <c r="B19" s="106"/>
      <c r="C19" s="106"/>
      <c r="D19" s="106"/>
      <c r="E19" s="106"/>
      <c r="F19" s="106"/>
      <c r="G19" s="106"/>
      <c r="H19" s="106"/>
      <c r="I19" s="107"/>
    </row>
    <row r="20" spans="1:9" x14ac:dyDescent="0.2">
      <c r="A20" s="63"/>
      <c r="B20" s="64"/>
      <c r="C20" s="65" t="s">
        <v>25</v>
      </c>
      <c r="D20" s="65" t="s">
        <v>26</v>
      </c>
      <c r="E20" s="65" t="s">
        <v>27</v>
      </c>
      <c r="F20" s="65" t="s">
        <v>28</v>
      </c>
      <c r="G20" s="65" t="s">
        <v>29</v>
      </c>
      <c r="H20" s="65" t="s">
        <v>30</v>
      </c>
      <c r="I20" s="65" t="s">
        <v>31</v>
      </c>
    </row>
    <row r="21" spans="1:9" x14ac:dyDescent="0.2">
      <c r="A21" s="63"/>
      <c r="B21" s="64"/>
      <c r="C21" s="66" t="s">
        <v>32</v>
      </c>
      <c r="D21" s="67" t="s">
        <v>32</v>
      </c>
      <c r="E21" s="66" t="s">
        <v>32</v>
      </c>
      <c r="F21" s="66" t="s">
        <v>32</v>
      </c>
      <c r="G21" s="66" t="s">
        <v>33</v>
      </c>
      <c r="H21" s="66" t="s">
        <v>33</v>
      </c>
      <c r="I21" s="66" t="s">
        <v>33</v>
      </c>
    </row>
    <row r="22" spans="1:9" x14ac:dyDescent="0.2">
      <c r="A22" s="63" t="s">
        <v>34</v>
      </c>
      <c r="B22" s="64"/>
      <c r="C22" s="28"/>
      <c r="D22" s="28"/>
      <c r="E22" s="28">
        <v>450000</v>
      </c>
      <c r="F22" s="28">
        <v>675000</v>
      </c>
      <c r="G22" s="28">
        <v>675000</v>
      </c>
      <c r="H22" s="28">
        <v>675000</v>
      </c>
      <c r="I22" s="28">
        <v>675000</v>
      </c>
    </row>
    <row r="23" spans="1:9" x14ac:dyDescent="0.2">
      <c r="A23" s="63" t="s">
        <v>35</v>
      </c>
      <c r="B23" s="64"/>
      <c r="C23" s="28"/>
      <c r="D23" s="28"/>
      <c r="E23" s="28">
        <f t="shared" ref="E23" si="0">D34</f>
        <v>0</v>
      </c>
      <c r="F23" s="28">
        <f>E34</f>
        <v>7100</v>
      </c>
      <c r="G23" s="28">
        <f t="shared" ref="G23:I23" si="1">F34</f>
        <v>7100</v>
      </c>
      <c r="H23" s="28">
        <f t="shared" si="1"/>
        <v>82100</v>
      </c>
      <c r="I23" s="28">
        <f t="shared" si="1"/>
        <v>117100</v>
      </c>
    </row>
    <row r="24" spans="1:9" x14ac:dyDescent="0.2">
      <c r="A24" s="63" t="s">
        <v>36</v>
      </c>
      <c r="B24" s="64"/>
      <c r="C24" s="28"/>
      <c r="D24" s="28"/>
      <c r="E24" s="28">
        <v>21290</v>
      </c>
      <c r="F24" s="28">
        <v>19779</v>
      </c>
      <c r="G24" s="28">
        <v>350000</v>
      </c>
      <c r="H24" s="28">
        <v>420000</v>
      </c>
      <c r="I24" s="28">
        <v>480000</v>
      </c>
    </row>
    <row r="25" spans="1:9" x14ac:dyDescent="0.2">
      <c r="A25" s="63" t="s">
        <v>37</v>
      </c>
      <c r="B25" s="64"/>
      <c r="C25" s="28"/>
      <c r="D25" s="28"/>
      <c r="E25" s="68">
        <v>14190</v>
      </c>
      <c r="F25" s="68">
        <v>19779</v>
      </c>
      <c r="G25" s="28">
        <v>275000</v>
      </c>
      <c r="H25" s="28">
        <v>385000</v>
      </c>
      <c r="I25" s="28">
        <v>460000</v>
      </c>
    </row>
    <row r="26" spans="1:9" x14ac:dyDescent="0.2">
      <c r="A26" s="63"/>
      <c r="B26" s="64"/>
      <c r="C26" s="68"/>
      <c r="D26" s="28"/>
      <c r="E26" s="28"/>
      <c r="F26" s="28"/>
      <c r="G26" s="28"/>
      <c r="H26" s="28"/>
      <c r="I26" s="28"/>
    </row>
    <row r="27" spans="1:9" x14ac:dyDescent="0.2">
      <c r="A27" s="63" t="s">
        <v>38</v>
      </c>
      <c r="B27" s="61"/>
      <c r="C27" s="69"/>
      <c r="D27" s="69"/>
      <c r="E27" s="69"/>
      <c r="F27" s="69"/>
      <c r="G27" s="69"/>
      <c r="H27" s="69"/>
      <c r="I27" s="68"/>
    </row>
    <row r="28" spans="1:9" x14ac:dyDescent="0.2">
      <c r="A28" s="70" t="s">
        <v>39</v>
      </c>
      <c r="B28" s="64"/>
      <c r="C28" s="68"/>
      <c r="D28" s="71"/>
      <c r="E28" s="69"/>
      <c r="F28" s="69"/>
      <c r="G28" s="69"/>
      <c r="H28" s="69"/>
      <c r="I28" s="68"/>
    </row>
    <row r="29" spans="1:9" x14ac:dyDescent="0.2">
      <c r="A29" s="72"/>
      <c r="B29" s="73"/>
      <c r="C29" s="68"/>
      <c r="D29" s="28"/>
      <c r="E29" s="28"/>
      <c r="F29" s="28"/>
      <c r="G29" s="28"/>
      <c r="H29" s="28"/>
      <c r="I29" s="28"/>
    </row>
    <row r="30" spans="1:9" x14ac:dyDescent="0.2">
      <c r="A30" s="72"/>
      <c r="B30" s="73"/>
      <c r="C30" s="68"/>
      <c r="D30" s="28"/>
      <c r="E30" s="28"/>
      <c r="F30" s="28"/>
      <c r="G30" s="28"/>
      <c r="H30" s="28"/>
      <c r="I30" s="28"/>
    </row>
    <row r="31" spans="1:9" x14ac:dyDescent="0.2">
      <c r="A31" s="72"/>
      <c r="B31" s="73"/>
      <c r="C31" s="68"/>
      <c r="D31" s="28"/>
      <c r="E31" s="28"/>
      <c r="F31" s="28"/>
      <c r="G31" s="28"/>
      <c r="H31" s="28"/>
      <c r="I31" s="28"/>
    </row>
    <row r="32" spans="1:9" x14ac:dyDescent="0.2">
      <c r="A32" s="63" t="s">
        <v>40</v>
      </c>
      <c r="B32" s="64"/>
      <c r="C32" s="68">
        <f t="shared" ref="C32:I32" si="2">SUM(C29:C31)</f>
        <v>0</v>
      </c>
      <c r="D32" s="68">
        <f t="shared" si="2"/>
        <v>0</v>
      </c>
      <c r="E32" s="68">
        <f t="shared" si="2"/>
        <v>0</v>
      </c>
      <c r="F32" s="68">
        <f t="shared" si="2"/>
        <v>0</v>
      </c>
      <c r="G32" s="68">
        <f t="shared" si="2"/>
        <v>0</v>
      </c>
      <c r="H32" s="68">
        <f t="shared" si="2"/>
        <v>0</v>
      </c>
      <c r="I32" s="68">
        <f t="shared" si="2"/>
        <v>0</v>
      </c>
    </row>
    <row r="33" spans="1:9" x14ac:dyDescent="0.2">
      <c r="A33" s="63"/>
      <c r="B33" s="64"/>
      <c r="C33" s="68"/>
      <c r="D33" s="28"/>
      <c r="E33" s="28"/>
      <c r="F33" s="28"/>
      <c r="G33" s="28"/>
      <c r="H33" s="28"/>
      <c r="I33" s="28"/>
    </row>
    <row r="34" spans="1:9" x14ac:dyDescent="0.2">
      <c r="A34" s="63" t="s">
        <v>41</v>
      </c>
      <c r="B34" s="64"/>
      <c r="C34" s="68">
        <f>+C23+C24-C25+C32</f>
        <v>0</v>
      </c>
      <c r="D34" s="68">
        <f t="shared" ref="D34:I34" si="3">+D23+D24-D25+D32</f>
        <v>0</v>
      </c>
      <c r="E34" s="68">
        <f>+E23+E24-E25+E32</f>
        <v>7100</v>
      </c>
      <c r="F34" s="68">
        <f t="shared" si="3"/>
        <v>7100</v>
      </c>
      <c r="G34" s="68">
        <f>+G23+G24-G25+G32</f>
        <v>82100</v>
      </c>
      <c r="H34" s="68">
        <f>+H23+H24-H25+H32</f>
        <v>117100</v>
      </c>
      <c r="I34" s="68">
        <f t="shared" si="3"/>
        <v>137100</v>
      </c>
    </row>
    <row r="35" spans="1:9" x14ac:dyDescent="0.2">
      <c r="A35" s="72"/>
      <c r="B35" s="73"/>
      <c r="C35" s="74"/>
      <c r="D35" s="75"/>
      <c r="E35" s="75"/>
      <c r="F35" s="28"/>
      <c r="G35" s="28"/>
      <c r="H35" s="28"/>
      <c r="I35" s="28"/>
    </row>
    <row r="36" spans="1:9" x14ac:dyDescent="0.2">
      <c r="A36" s="63" t="s">
        <v>42</v>
      </c>
      <c r="B36" s="64"/>
      <c r="C36" s="75"/>
      <c r="D36" s="75"/>
      <c r="E36" s="28"/>
      <c r="F36" s="28"/>
      <c r="G36" s="28">
        <v>0</v>
      </c>
      <c r="H36" s="28">
        <v>0</v>
      </c>
      <c r="I36" s="28">
        <v>0</v>
      </c>
    </row>
    <row r="37" spans="1:9" x14ac:dyDescent="0.2">
      <c r="A37" s="72"/>
      <c r="B37" s="73"/>
      <c r="C37" s="74"/>
      <c r="D37" s="75"/>
      <c r="E37" s="75"/>
      <c r="F37" s="28"/>
      <c r="G37" s="28"/>
      <c r="H37" s="28"/>
      <c r="I37" s="28"/>
    </row>
    <row r="38" spans="1:9" x14ac:dyDescent="0.2">
      <c r="A38" s="63" t="s">
        <v>43</v>
      </c>
      <c r="B38" s="76"/>
      <c r="C38" s="77">
        <f>C34-C36</f>
        <v>0</v>
      </c>
      <c r="D38" s="77">
        <f t="shared" ref="D38:I38" si="4">D34-D36</f>
        <v>0</v>
      </c>
      <c r="E38" s="77">
        <f t="shared" si="4"/>
        <v>7100</v>
      </c>
      <c r="F38" s="78">
        <f t="shared" si="4"/>
        <v>7100</v>
      </c>
      <c r="G38" s="78">
        <f t="shared" si="4"/>
        <v>82100</v>
      </c>
      <c r="H38" s="78">
        <f t="shared" si="4"/>
        <v>117100</v>
      </c>
      <c r="I38" s="78">
        <f t="shared" si="4"/>
        <v>137100</v>
      </c>
    </row>
    <row r="39" spans="1:9" x14ac:dyDescent="0.2">
      <c r="A39" s="79"/>
      <c r="B39" s="79"/>
      <c r="C39" s="80"/>
      <c r="D39" s="80"/>
      <c r="E39" s="80"/>
      <c r="F39" s="80"/>
      <c r="G39" s="80"/>
      <c r="H39" s="80"/>
      <c r="I39" s="80"/>
    </row>
    <row r="40" spans="1:9" x14ac:dyDescent="0.2">
      <c r="A40" s="81" t="s">
        <v>44</v>
      </c>
      <c r="B40" s="56"/>
      <c r="C40" s="82"/>
      <c r="D40" s="82"/>
      <c r="E40" s="82"/>
      <c r="F40" s="82"/>
      <c r="G40" s="82"/>
      <c r="H40" s="82"/>
      <c r="I40" s="82"/>
    </row>
    <row r="41" spans="1:9" x14ac:dyDescent="0.2">
      <c r="A41" s="83" t="s">
        <v>45</v>
      </c>
      <c r="B41" s="73"/>
      <c r="C41" s="75"/>
      <c r="D41" s="75"/>
      <c r="E41" s="75"/>
      <c r="F41" s="75"/>
      <c r="G41" s="75"/>
      <c r="H41" s="75"/>
      <c r="I41" s="75"/>
    </row>
    <row r="42" spans="1:9" x14ac:dyDescent="0.2">
      <c r="A42" s="63"/>
      <c r="B42" s="64"/>
      <c r="C42" s="28"/>
      <c r="D42" s="28"/>
      <c r="E42" s="28"/>
      <c r="F42" s="28"/>
      <c r="G42" s="28"/>
      <c r="H42" s="28"/>
      <c r="I42" s="28"/>
    </row>
    <row r="43" spans="1:9" x14ac:dyDescent="0.2">
      <c r="A43" s="63" t="s">
        <v>46</v>
      </c>
      <c r="B43" s="64"/>
      <c r="C43" s="28"/>
      <c r="D43" s="28"/>
      <c r="E43" s="28"/>
      <c r="F43" s="28"/>
      <c r="G43" s="28"/>
      <c r="H43" s="28"/>
      <c r="I43" s="28"/>
    </row>
    <row r="44" spans="1:9" x14ac:dyDescent="0.2">
      <c r="A44" s="63"/>
      <c r="B44" s="64"/>
      <c r="C44" s="28"/>
      <c r="D44" s="28"/>
      <c r="E44" s="28"/>
      <c r="F44" s="28"/>
      <c r="G44" s="28"/>
      <c r="H44" s="28"/>
      <c r="I44" s="28"/>
    </row>
    <row r="45" spans="1:9" x14ac:dyDescent="0.2">
      <c r="A45" s="84" t="s">
        <v>47</v>
      </c>
      <c r="B45" s="76"/>
      <c r="C45" s="28"/>
      <c r="D45" s="28"/>
      <c r="E45" s="28"/>
      <c r="F45" s="28"/>
      <c r="G45" s="28"/>
      <c r="H45" s="28"/>
      <c r="I45" s="28"/>
    </row>
    <row r="46" spans="1:9" x14ac:dyDescent="0.2">
      <c r="A46" s="85" t="s">
        <v>48</v>
      </c>
      <c r="B46" s="86"/>
      <c r="C46" s="28"/>
      <c r="D46" s="28"/>
      <c r="E46" s="28"/>
      <c r="F46" s="28"/>
      <c r="G46" s="28"/>
      <c r="H46" s="28"/>
      <c r="I46" s="28"/>
    </row>
  </sheetData>
  <sheetProtection selectLockedCells="1"/>
  <mergeCells count="3">
    <mergeCell ref="A14:I14"/>
    <mergeCell ref="A19:I19"/>
    <mergeCell ref="A12:I12"/>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N45" sqref="N45"/>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0</v>
      </c>
      <c r="B2" s="22" t="s">
        <v>1</v>
      </c>
      <c r="C2" s="11"/>
      <c r="D2" s="11"/>
      <c r="E2" s="30"/>
      <c r="F2" s="10"/>
      <c r="G2" s="31" t="s">
        <v>2</v>
      </c>
      <c r="H2" s="11" t="s">
        <v>115</v>
      </c>
      <c r="I2" s="11"/>
    </row>
    <row r="3" spans="1:9" x14ac:dyDescent="0.2">
      <c r="A3" s="10" t="s">
        <v>4</v>
      </c>
      <c r="B3" s="11" t="s">
        <v>116</v>
      </c>
      <c r="C3" s="11"/>
      <c r="D3" s="11"/>
      <c r="E3" s="30"/>
      <c r="F3" s="10"/>
      <c r="G3" s="31" t="s">
        <v>6</v>
      </c>
      <c r="H3" s="12" t="s">
        <v>117</v>
      </c>
      <c r="I3" s="12"/>
    </row>
    <row r="4" spans="1:9" x14ac:dyDescent="0.2">
      <c r="A4" s="10" t="s">
        <v>8</v>
      </c>
      <c r="B4" s="22" t="s">
        <v>118</v>
      </c>
      <c r="C4" s="11"/>
      <c r="D4" s="11"/>
      <c r="E4" s="30"/>
      <c r="F4" s="10"/>
      <c r="G4" s="31" t="s">
        <v>10</v>
      </c>
      <c r="H4" s="22" t="s">
        <v>119</v>
      </c>
      <c r="I4" s="11"/>
    </row>
    <row r="5" spans="1:9" x14ac:dyDescent="0.2">
      <c r="A5" s="10" t="s">
        <v>12</v>
      </c>
      <c r="B5" s="11" t="s">
        <v>120</v>
      </c>
      <c r="C5" s="12"/>
      <c r="D5" s="12"/>
      <c r="E5" s="30"/>
      <c r="F5" s="10"/>
      <c r="G5" s="31" t="s">
        <v>14</v>
      </c>
      <c r="H5" s="23" t="s">
        <v>121</v>
      </c>
      <c r="I5" s="12"/>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16</v>
      </c>
      <c r="B8" s="10"/>
      <c r="C8" s="30"/>
      <c r="D8" s="30"/>
      <c r="E8" s="30"/>
      <c r="F8" s="30"/>
      <c r="G8" s="30"/>
      <c r="H8" s="30"/>
      <c r="I8" s="30"/>
    </row>
    <row r="9" spans="1:9" x14ac:dyDescent="0.2">
      <c r="A9" s="32" t="s">
        <v>122</v>
      </c>
      <c r="B9" s="10"/>
      <c r="C9" s="30"/>
      <c r="D9" s="30"/>
      <c r="E9" s="30"/>
      <c r="F9" s="30"/>
      <c r="G9" s="30"/>
      <c r="H9" s="30"/>
      <c r="I9" s="30"/>
    </row>
    <row r="10" spans="1:9" x14ac:dyDescent="0.2">
      <c r="A10" s="32" t="s">
        <v>123</v>
      </c>
      <c r="B10" s="10"/>
      <c r="C10" s="30"/>
      <c r="D10" s="30"/>
      <c r="E10" s="30"/>
      <c r="F10" s="30"/>
      <c r="G10" s="30"/>
      <c r="H10" s="30"/>
      <c r="I10" s="30"/>
    </row>
    <row r="11" spans="1:9" x14ac:dyDescent="0.2">
      <c r="A11" s="10" t="s">
        <v>18</v>
      </c>
      <c r="B11" s="10"/>
      <c r="C11" s="30"/>
      <c r="D11" s="30"/>
      <c r="E11" s="30"/>
      <c r="F11" s="30"/>
      <c r="G11" s="30"/>
      <c r="H11" s="30"/>
      <c r="I11" s="30"/>
    </row>
    <row r="12" spans="1:9" x14ac:dyDescent="0.2">
      <c r="A12" s="32" t="s">
        <v>124</v>
      </c>
      <c r="B12" s="10"/>
      <c r="C12" s="30"/>
      <c r="D12" s="30"/>
      <c r="E12" s="30"/>
      <c r="F12" s="30"/>
      <c r="G12" s="30"/>
      <c r="H12" s="30"/>
      <c r="I12" s="30"/>
    </row>
    <row r="13" spans="1:9" x14ac:dyDescent="0.2">
      <c r="A13" s="10" t="s">
        <v>20</v>
      </c>
      <c r="B13" s="10"/>
      <c r="C13" s="30"/>
      <c r="D13" s="30"/>
      <c r="E13" s="30"/>
      <c r="F13" s="30"/>
      <c r="G13" s="30"/>
      <c r="H13" s="30"/>
      <c r="I13" s="30"/>
    </row>
    <row r="14" spans="1:9" x14ac:dyDescent="0.2">
      <c r="A14" s="32" t="s">
        <v>125</v>
      </c>
      <c r="B14" s="10"/>
      <c r="C14" s="30"/>
      <c r="D14" s="30"/>
      <c r="E14" s="30"/>
      <c r="F14" s="30"/>
      <c r="G14" s="30"/>
      <c r="H14" s="30"/>
      <c r="I14" s="30"/>
    </row>
    <row r="15" spans="1:9" x14ac:dyDescent="0.2">
      <c r="A15" s="32" t="s">
        <v>126</v>
      </c>
      <c r="B15" s="10"/>
      <c r="C15" s="30"/>
      <c r="D15" s="30"/>
      <c r="E15" s="30"/>
      <c r="F15" s="30"/>
      <c r="G15" s="30"/>
      <c r="H15" s="30"/>
      <c r="I15" s="30"/>
    </row>
    <row r="16" spans="1:9" x14ac:dyDescent="0.2">
      <c r="A16" s="32" t="s">
        <v>127</v>
      </c>
      <c r="B16" s="10"/>
      <c r="C16" s="30"/>
      <c r="D16" s="30"/>
      <c r="E16" s="30"/>
      <c r="F16" s="30"/>
      <c r="G16" s="30"/>
      <c r="H16" s="30"/>
      <c r="I16" s="30"/>
    </row>
    <row r="17" spans="1:9" x14ac:dyDescent="0.2">
      <c r="A17" s="32" t="s">
        <v>128</v>
      </c>
      <c r="B17" s="10"/>
      <c r="C17" s="30"/>
      <c r="D17" s="30"/>
      <c r="E17" s="30"/>
      <c r="F17" s="30"/>
      <c r="G17" s="30"/>
      <c r="H17" s="30"/>
      <c r="I17" s="30"/>
    </row>
    <row r="18" spans="1:9" x14ac:dyDescent="0.2">
      <c r="A18" s="32" t="s">
        <v>22</v>
      </c>
      <c r="B18" s="10"/>
      <c r="C18" s="30"/>
      <c r="D18" s="30"/>
      <c r="E18" s="30"/>
      <c r="F18" s="30"/>
      <c r="G18" s="30"/>
      <c r="H18" s="30"/>
      <c r="I18" s="30"/>
    </row>
    <row r="19" spans="1:9" x14ac:dyDescent="0.2">
      <c r="A19" s="10" t="s">
        <v>129</v>
      </c>
      <c r="B19" s="10"/>
      <c r="C19" s="30"/>
      <c r="D19" s="30"/>
      <c r="E19" s="30"/>
      <c r="F19" s="30"/>
      <c r="G19" s="30"/>
      <c r="H19" s="30"/>
      <c r="I19" s="30"/>
    </row>
    <row r="20" spans="1:9" x14ac:dyDescent="0.2">
      <c r="A20" s="32" t="s">
        <v>23</v>
      </c>
      <c r="B20" s="10"/>
      <c r="C20" s="30"/>
      <c r="D20" s="30"/>
      <c r="E20" s="30"/>
      <c r="F20" s="30"/>
      <c r="G20" s="30"/>
      <c r="H20" s="30"/>
      <c r="I20" s="30"/>
    </row>
    <row r="21" spans="1:9" x14ac:dyDescent="0.2">
      <c r="A21" s="32" t="s">
        <v>130</v>
      </c>
      <c r="B21" s="10"/>
      <c r="C21" s="30"/>
      <c r="D21" s="30"/>
      <c r="E21" s="30"/>
      <c r="F21" s="30"/>
      <c r="G21" s="30"/>
      <c r="H21" s="30"/>
      <c r="I21" s="30"/>
    </row>
    <row r="22" spans="1:9" x14ac:dyDescent="0.2">
      <c r="A22" s="32" t="s">
        <v>131</v>
      </c>
      <c r="B22" s="10"/>
      <c r="C22" s="30"/>
      <c r="D22" s="30"/>
      <c r="E22" s="30"/>
      <c r="F22" s="30"/>
      <c r="G22" s="30"/>
      <c r="H22" s="30"/>
      <c r="I22" s="30"/>
    </row>
    <row r="23" spans="1:9" x14ac:dyDescent="0.2">
      <c r="A23" s="32" t="s">
        <v>132</v>
      </c>
      <c r="B23" s="30"/>
      <c r="C23" s="30"/>
      <c r="D23" s="30"/>
      <c r="E23" s="30"/>
      <c r="F23" s="30"/>
      <c r="G23" s="30"/>
      <c r="H23" s="30"/>
      <c r="I23" s="30"/>
    </row>
    <row r="24" spans="1:9" x14ac:dyDescent="0.2">
      <c r="A24" s="100" t="s">
        <v>24</v>
      </c>
      <c r="B24" s="101"/>
      <c r="C24" s="101"/>
      <c r="D24" s="101"/>
      <c r="E24" s="101"/>
      <c r="F24" s="101"/>
      <c r="G24" s="101"/>
      <c r="H24" s="101"/>
      <c r="I24" s="102"/>
    </row>
    <row r="25" spans="1:9" x14ac:dyDescent="0.2">
      <c r="A25" s="33"/>
      <c r="B25" s="34"/>
      <c r="C25" s="35" t="s">
        <v>25</v>
      </c>
      <c r="D25" s="35" t="s">
        <v>26</v>
      </c>
      <c r="E25" s="35" t="s">
        <v>27</v>
      </c>
      <c r="F25" s="35" t="s">
        <v>28</v>
      </c>
      <c r="G25" s="35" t="s">
        <v>29</v>
      </c>
      <c r="H25" s="35" t="s">
        <v>30</v>
      </c>
      <c r="I25" s="35" t="s">
        <v>31</v>
      </c>
    </row>
    <row r="26" spans="1:9" x14ac:dyDescent="0.2">
      <c r="A26" s="33"/>
      <c r="B26" s="34"/>
      <c r="C26" s="36" t="s">
        <v>32</v>
      </c>
      <c r="D26" s="37" t="s">
        <v>32</v>
      </c>
      <c r="E26" s="36" t="s">
        <v>32</v>
      </c>
      <c r="F26" s="36" t="s">
        <v>32</v>
      </c>
      <c r="G26" s="36" t="s">
        <v>33</v>
      </c>
      <c r="H26" s="36" t="s">
        <v>33</v>
      </c>
      <c r="I26" s="36" t="s">
        <v>33</v>
      </c>
    </row>
    <row r="27" spans="1:9" x14ac:dyDescent="0.2">
      <c r="A27" s="33" t="s">
        <v>34</v>
      </c>
      <c r="B27" s="34"/>
      <c r="C27" s="24"/>
      <c r="D27" s="13"/>
      <c r="E27" s="13"/>
      <c r="F27" s="13">
        <v>200000</v>
      </c>
      <c r="G27" s="13">
        <v>250000</v>
      </c>
      <c r="H27" s="13">
        <v>150000</v>
      </c>
      <c r="I27" s="13"/>
    </row>
    <row r="28" spans="1:9" x14ac:dyDescent="0.2">
      <c r="A28" s="33" t="s">
        <v>35</v>
      </c>
      <c r="B28" s="34"/>
      <c r="C28" s="24"/>
      <c r="D28" s="13">
        <f t="shared" ref="D28:I28" si="0">C39</f>
        <v>0</v>
      </c>
      <c r="E28" s="13">
        <f t="shared" si="0"/>
        <v>0</v>
      </c>
      <c r="F28" s="13">
        <v>0</v>
      </c>
      <c r="G28" s="13">
        <f t="shared" si="0"/>
        <v>0</v>
      </c>
      <c r="H28" s="13">
        <f t="shared" si="0"/>
        <v>250000</v>
      </c>
      <c r="I28" s="13">
        <f t="shared" si="0"/>
        <v>150000</v>
      </c>
    </row>
    <row r="29" spans="1:9" x14ac:dyDescent="0.2">
      <c r="A29" s="33" t="s">
        <v>36</v>
      </c>
      <c r="B29" s="34"/>
      <c r="C29" s="24"/>
      <c r="D29" s="13"/>
      <c r="E29" s="13"/>
      <c r="F29" s="13">
        <v>0</v>
      </c>
      <c r="G29" s="13">
        <v>0</v>
      </c>
      <c r="H29" s="13">
        <v>0</v>
      </c>
      <c r="I29" s="13">
        <v>0</v>
      </c>
    </row>
    <row r="30" spans="1:9" x14ac:dyDescent="0.2">
      <c r="A30" s="33" t="s">
        <v>37</v>
      </c>
      <c r="B30" s="34"/>
      <c r="C30" s="24"/>
      <c r="D30" s="13"/>
      <c r="E30" s="13"/>
      <c r="F30" s="24">
        <v>0</v>
      </c>
      <c r="G30" s="13">
        <v>200000</v>
      </c>
      <c r="H30" s="13">
        <v>250000</v>
      </c>
      <c r="I30" s="13">
        <v>150000</v>
      </c>
    </row>
    <row r="31" spans="1:9" x14ac:dyDescent="0.2">
      <c r="A31" s="33"/>
      <c r="B31" s="34"/>
      <c r="C31" s="24"/>
      <c r="D31" s="13"/>
      <c r="E31" s="13"/>
      <c r="F31" s="13"/>
      <c r="G31" s="13"/>
      <c r="H31" s="13"/>
      <c r="I31" s="13"/>
    </row>
    <row r="32" spans="1:9" x14ac:dyDescent="0.2">
      <c r="A32" s="33" t="s">
        <v>38</v>
      </c>
      <c r="B32" s="12"/>
      <c r="C32" s="38"/>
      <c r="D32" s="38"/>
      <c r="E32" s="38"/>
      <c r="F32" s="38"/>
      <c r="G32" s="38"/>
      <c r="H32" s="38"/>
      <c r="I32" s="24"/>
    </row>
    <row r="33" spans="1:9" x14ac:dyDescent="0.2">
      <c r="A33" s="39" t="s">
        <v>39</v>
      </c>
      <c r="B33" s="34"/>
      <c r="C33" s="24"/>
      <c r="D33" s="40"/>
      <c r="E33" s="38"/>
      <c r="F33" s="38"/>
      <c r="G33" s="38"/>
      <c r="H33" s="38"/>
      <c r="I33" s="24"/>
    </row>
    <row r="34" spans="1:9" x14ac:dyDescent="0.2">
      <c r="A34" s="41"/>
      <c r="B34" s="42"/>
      <c r="C34" s="24"/>
      <c r="D34" s="13"/>
      <c r="E34" s="13"/>
      <c r="F34" s="13">
        <v>0</v>
      </c>
      <c r="G34" s="13">
        <v>450000</v>
      </c>
      <c r="H34" s="13">
        <v>150000</v>
      </c>
      <c r="I34" s="13">
        <v>0</v>
      </c>
    </row>
    <row r="35" spans="1:9" x14ac:dyDescent="0.2">
      <c r="A35" s="41"/>
      <c r="B35" s="42"/>
      <c r="C35" s="24"/>
      <c r="D35" s="13"/>
      <c r="E35" s="13"/>
      <c r="F35" s="13"/>
      <c r="G35" s="13"/>
      <c r="H35" s="13"/>
      <c r="I35" s="13"/>
    </row>
    <row r="36" spans="1:9" x14ac:dyDescent="0.2">
      <c r="A36" s="41"/>
      <c r="B36" s="42"/>
      <c r="C36" s="24"/>
      <c r="D36" s="13"/>
      <c r="E36" s="13"/>
      <c r="F36" s="13"/>
      <c r="G36" s="13"/>
      <c r="H36" s="13"/>
      <c r="I36" s="13"/>
    </row>
    <row r="37" spans="1:9" x14ac:dyDescent="0.2">
      <c r="A37" s="33" t="s">
        <v>40</v>
      </c>
      <c r="B37" s="34"/>
      <c r="C37" s="24">
        <f t="shared" ref="C37:I37" si="1">SUM(C34:C36)</f>
        <v>0</v>
      </c>
      <c r="D37" s="24">
        <f t="shared" si="1"/>
        <v>0</v>
      </c>
      <c r="E37" s="24">
        <f t="shared" si="1"/>
        <v>0</v>
      </c>
      <c r="F37" s="24">
        <f t="shared" si="1"/>
        <v>0</v>
      </c>
      <c r="G37" s="24">
        <f t="shared" si="1"/>
        <v>450000</v>
      </c>
      <c r="H37" s="24">
        <f t="shared" si="1"/>
        <v>150000</v>
      </c>
      <c r="I37" s="24">
        <f t="shared" si="1"/>
        <v>0</v>
      </c>
    </row>
    <row r="38" spans="1:9" x14ac:dyDescent="0.2">
      <c r="A38" s="33"/>
      <c r="B38" s="34"/>
      <c r="C38" s="24"/>
      <c r="D38" s="13"/>
      <c r="E38" s="13"/>
      <c r="F38" s="13"/>
      <c r="G38" s="13"/>
      <c r="H38" s="13"/>
      <c r="I38" s="13"/>
    </row>
    <row r="39" spans="1:9" x14ac:dyDescent="0.2">
      <c r="A39" s="33" t="s">
        <v>41</v>
      </c>
      <c r="B39" s="34"/>
      <c r="C39" s="24">
        <f>+C28+C29-C30+C37</f>
        <v>0</v>
      </c>
      <c r="D39" s="24">
        <f t="shared" ref="D39:I39" si="2">+D28+D29-D30+D37</f>
        <v>0</v>
      </c>
      <c r="E39" s="24">
        <f>+E28+E29-E30+E37</f>
        <v>0</v>
      </c>
      <c r="F39" s="24">
        <f t="shared" si="2"/>
        <v>0</v>
      </c>
      <c r="G39" s="24">
        <f>+G28+G29-G30+G37</f>
        <v>250000</v>
      </c>
      <c r="H39" s="24">
        <f>+H28+H29-H30+H37</f>
        <v>150000</v>
      </c>
      <c r="I39" s="24">
        <f t="shared" si="2"/>
        <v>0</v>
      </c>
    </row>
    <row r="40" spans="1:9" x14ac:dyDescent="0.2">
      <c r="A40" s="41"/>
      <c r="B40" s="42"/>
      <c r="C40" s="43"/>
      <c r="D40" s="25"/>
      <c r="E40" s="25"/>
      <c r="F40" s="13"/>
      <c r="G40" s="13"/>
      <c r="H40" s="13"/>
      <c r="I40" s="13"/>
    </row>
    <row r="41" spans="1:9" x14ac:dyDescent="0.2">
      <c r="A41" s="33" t="s">
        <v>42</v>
      </c>
      <c r="B41" s="34"/>
      <c r="C41" s="43"/>
      <c r="D41" s="25"/>
      <c r="E41" s="25"/>
      <c r="F41" s="13">
        <v>200000</v>
      </c>
      <c r="G41" s="13">
        <v>250000</v>
      </c>
      <c r="H41" s="13">
        <v>150000</v>
      </c>
      <c r="I41" s="13"/>
    </row>
    <row r="42" spans="1:9" x14ac:dyDescent="0.2">
      <c r="A42" s="41"/>
      <c r="B42" s="42"/>
      <c r="C42" s="43"/>
      <c r="D42" s="25"/>
      <c r="E42" s="25"/>
      <c r="F42" s="13"/>
      <c r="G42" s="13"/>
      <c r="H42" s="13"/>
      <c r="I42" s="13"/>
    </row>
    <row r="43" spans="1:9" x14ac:dyDescent="0.2">
      <c r="A43" s="33" t="s">
        <v>43</v>
      </c>
      <c r="B43" s="44"/>
      <c r="C43" s="45">
        <f>C39-C41</f>
        <v>0</v>
      </c>
      <c r="D43" s="45">
        <f t="shared" ref="D43:I43" si="3">D39-D41</f>
        <v>0</v>
      </c>
      <c r="E43" s="45">
        <f t="shared" si="3"/>
        <v>0</v>
      </c>
      <c r="F43" s="46">
        <f t="shared" si="3"/>
        <v>-200000</v>
      </c>
      <c r="G43" s="46">
        <f t="shared" si="3"/>
        <v>0</v>
      </c>
      <c r="H43" s="46">
        <f t="shared" si="3"/>
        <v>0</v>
      </c>
      <c r="I43" s="46">
        <f t="shared" si="3"/>
        <v>0</v>
      </c>
    </row>
    <row r="44" spans="1:9" x14ac:dyDescent="0.2">
      <c r="A44" s="47"/>
      <c r="B44" s="47"/>
      <c r="C44" s="48"/>
      <c r="D44" s="48"/>
      <c r="E44" s="48"/>
      <c r="F44" s="48"/>
      <c r="G44" s="48"/>
      <c r="H44" s="48"/>
      <c r="I44" s="48"/>
    </row>
    <row r="45" spans="1:9" x14ac:dyDescent="0.2">
      <c r="A45" s="49" t="s">
        <v>44</v>
      </c>
      <c r="B45" s="11"/>
      <c r="C45" s="50"/>
      <c r="D45" s="50"/>
      <c r="E45" s="50"/>
      <c r="F45" s="50"/>
      <c r="G45" s="50"/>
      <c r="H45" s="50"/>
      <c r="I45" s="50"/>
    </row>
    <row r="46" spans="1:9" x14ac:dyDescent="0.2">
      <c r="A46" s="51" t="s">
        <v>45</v>
      </c>
      <c r="B46" s="42"/>
      <c r="C46" s="25"/>
      <c r="D46" s="25"/>
      <c r="E46" s="25"/>
      <c r="F46" s="25"/>
      <c r="G46" s="25"/>
      <c r="H46" s="25"/>
      <c r="I46" s="25"/>
    </row>
    <row r="47" spans="1:9" x14ac:dyDescent="0.2">
      <c r="A47" s="33"/>
      <c r="B47" s="34"/>
      <c r="C47" s="13"/>
      <c r="D47" s="13"/>
      <c r="E47" s="13"/>
      <c r="F47" s="13"/>
      <c r="G47" s="13"/>
      <c r="H47" s="13"/>
      <c r="I47" s="13"/>
    </row>
    <row r="48" spans="1:9" x14ac:dyDescent="0.2">
      <c r="A48" s="33" t="s">
        <v>46</v>
      </c>
      <c r="B48" s="34"/>
      <c r="C48" s="13"/>
      <c r="D48" s="13"/>
      <c r="E48" s="13"/>
      <c r="F48" s="13"/>
      <c r="G48" s="13"/>
      <c r="H48" s="13"/>
      <c r="I48" s="13"/>
    </row>
    <row r="49" spans="1:9" x14ac:dyDescent="0.2">
      <c r="A49" s="6"/>
      <c r="B49" s="1"/>
      <c r="C49" s="8"/>
      <c r="D49" s="8"/>
      <c r="E49" s="7"/>
      <c r="F49" s="7"/>
      <c r="G49" s="7"/>
      <c r="H49" s="7"/>
      <c r="I49" s="7"/>
    </row>
    <row r="50" spans="1:9" x14ac:dyDescent="0.2">
      <c r="A50" s="4" t="s">
        <v>47</v>
      </c>
      <c r="B50" s="2"/>
      <c r="C50" s="8"/>
      <c r="D50" s="8"/>
      <c r="E50" s="7"/>
      <c r="F50" s="7"/>
      <c r="G50" s="7"/>
      <c r="H50" s="7"/>
      <c r="I50" s="7"/>
    </row>
    <row r="51" spans="1:9" x14ac:dyDescent="0.2">
      <c r="A51" s="5" t="s">
        <v>48</v>
      </c>
      <c r="B51" s="3"/>
      <c r="C51" s="8"/>
      <c r="D51" s="8"/>
      <c r="E51" s="7"/>
      <c r="F51" s="7"/>
      <c r="G51" s="7"/>
      <c r="H51" s="7"/>
      <c r="I51" s="7"/>
    </row>
  </sheetData>
  <sheetProtection selectLockedCells="1"/>
  <mergeCells count="1">
    <mergeCell ref="A24:I24"/>
  </mergeCells>
  <printOptions horizontalCentered="1"/>
  <pageMargins left="0.75" right="0.75" top="0.6" bottom="0.55000000000000004" header="0.28000000000000003" footer="0.16"/>
  <pageSetup scale="82"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E38" sqref="E38"/>
    </sheetView>
  </sheetViews>
  <sheetFormatPr defaultRowHeight="12.75" x14ac:dyDescent="0.2"/>
  <cols>
    <col min="1" max="2" width="14.7109375" customWidth="1"/>
    <col min="3" max="8" width="14" customWidth="1"/>
    <col min="9" max="9" width="13.140625" customWidth="1"/>
  </cols>
  <sheetData>
    <row r="1" spans="1:10" x14ac:dyDescent="0.2">
      <c r="A1" s="10"/>
      <c r="B1" s="10"/>
      <c r="C1" s="10"/>
      <c r="D1" s="10"/>
      <c r="E1" s="10"/>
      <c r="F1" s="10"/>
      <c r="G1" s="10"/>
      <c r="H1" s="10"/>
      <c r="I1" s="10"/>
    </row>
    <row r="2" spans="1:10" x14ac:dyDescent="0.2">
      <c r="A2" s="10" t="s">
        <v>0</v>
      </c>
      <c r="B2" s="22" t="s">
        <v>1</v>
      </c>
      <c r="C2" s="11"/>
      <c r="D2" s="11"/>
      <c r="E2" s="30"/>
      <c r="F2" s="10"/>
      <c r="G2" s="31" t="s">
        <v>2</v>
      </c>
      <c r="H2" s="11" t="s">
        <v>150</v>
      </c>
      <c r="I2" s="11"/>
    </row>
    <row r="3" spans="1:10" x14ac:dyDescent="0.2">
      <c r="A3" s="10" t="s">
        <v>4</v>
      </c>
      <c r="B3" s="22" t="s">
        <v>151</v>
      </c>
      <c r="C3" s="11"/>
      <c r="D3" s="11"/>
      <c r="E3" s="30"/>
      <c r="F3" s="10"/>
      <c r="G3" s="31" t="s">
        <v>6</v>
      </c>
      <c r="H3" s="12" t="s">
        <v>152</v>
      </c>
      <c r="I3" s="12"/>
    </row>
    <row r="4" spans="1:10" ht="15" x14ac:dyDescent="0.25">
      <c r="A4" s="10" t="s">
        <v>8</v>
      </c>
      <c r="B4" s="90" t="s">
        <v>153</v>
      </c>
      <c r="C4" s="11"/>
      <c r="D4" s="11"/>
      <c r="E4" s="30"/>
      <c r="F4" s="10"/>
      <c r="G4" s="31" t="s">
        <v>10</v>
      </c>
      <c r="H4" s="22" t="s">
        <v>119</v>
      </c>
      <c r="I4" s="11"/>
    </row>
    <row r="5" spans="1:10" x14ac:dyDescent="0.2">
      <c r="A5" s="10" t="s">
        <v>12</v>
      </c>
      <c r="B5" s="22" t="s">
        <v>154</v>
      </c>
      <c r="C5" s="12"/>
      <c r="D5" s="12"/>
      <c r="E5" s="30"/>
      <c r="F5" s="10"/>
      <c r="G5" s="31" t="s">
        <v>14</v>
      </c>
      <c r="H5" s="23" t="s">
        <v>155</v>
      </c>
      <c r="I5" s="12"/>
    </row>
    <row r="6" spans="1:10" x14ac:dyDescent="0.2">
      <c r="A6" s="10"/>
      <c r="B6" s="10"/>
      <c r="C6" s="10"/>
      <c r="D6" s="10"/>
      <c r="E6" s="10"/>
      <c r="F6" s="10"/>
      <c r="G6" s="10"/>
      <c r="H6" s="10"/>
      <c r="I6" s="10"/>
    </row>
    <row r="7" spans="1:10" x14ac:dyDescent="0.2">
      <c r="A7" s="10"/>
      <c r="B7" s="10"/>
      <c r="C7" s="10"/>
      <c r="D7" s="10"/>
      <c r="E7" s="10"/>
      <c r="F7" s="10"/>
      <c r="G7" s="10"/>
      <c r="H7" s="10"/>
      <c r="I7" s="10"/>
    </row>
    <row r="8" spans="1:10" x14ac:dyDescent="0.2">
      <c r="A8" s="55" t="s">
        <v>16</v>
      </c>
      <c r="B8" s="55"/>
      <c r="C8" s="57"/>
      <c r="D8" s="57"/>
      <c r="E8" s="57"/>
      <c r="F8" s="57"/>
      <c r="G8" s="57"/>
      <c r="H8" s="57"/>
      <c r="I8" s="57"/>
    </row>
    <row r="9" spans="1:10" ht="27" customHeight="1" x14ac:dyDescent="0.2">
      <c r="A9" s="117" t="s">
        <v>156</v>
      </c>
      <c r="B9" s="118"/>
      <c r="C9" s="118"/>
      <c r="D9" s="118"/>
      <c r="E9" s="118"/>
      <c r="F9" s="118"/>
      <c r="G9" s="118"/>
      <c r="H9" s="118"/>
      <c r="I9" s="118"/>
      <c r="J9" s="9"/>
    </row>
    <row r="10" spans="1:10" x14ac:dyDescent="0.2">
      <c r="A10" s="55" t="s">
        <v>18</v>
      </c>
      <c r="B10" s="55"/>
      <c r="C10" s="57"/>
      <c r="D10" s="57"/>
      <c r="E10" s="57"/>
      <c r="F10" s="57"/>
      <c r="G10" s="57"/>
      <c r="H10" s="57"/>
      <c r="I10" s="57"/>
    </row>
    <row r="11" spans="1:10" x14ac:dyDescent="0.2">
      <c r="A11" s="16" t="s">
        <v>157</v>
      </c>
      <c r="B11" s="55"/>
      <c r="C11" s="57"/>
      <c r="D11" s="57"/>
      <c r="E11" s="57"/>
      <c r="F11" s="57"/>
      <c r="G11" s="57"/>
      <c r="H11" s="57"/>
      <c r="I11" s="57"/>
    </row>
    <row r="12" spans="1:10" x14ac:dyDescent="0.2">
      <c r="A12" s="55" t="s">
        <v>20</v>
      </c>
      <c r="B12" s="55"/>
      <c r="C12" s="57"/>
      <c r="D12" s="57"/>
      <c r="E12" s="57"/>
      <c r="F12" s="57"/>
      <c r="G12" s="57"/>
      <c r="H12" s="57"/>
      <c r="I12" s="57"/>
    </row>
    <row r="13" spans="1:10" x14ac:dyDescent="0.2">
      <c r="A13" s="117" t="s">
        <v>158</v>
      </c>
      <c r="B13" s="119"/>
      <c r="C13" s="119"/>
      <c r="D13" s="119"/>
      <c r="E13" s="119"/>
      <c r="F13" s="119"/>
      <c r="G13" s="119"/>
      <c r="H13" s="119"/>
      <c r="I13" s="119"/>
    </row>
    <row r="14" spans="1:10" x14ac:dyDescent="0.2">
      <c r="A14" s="62" t="s">
        <v>22</v>
      </c>
      <c r="B14" s="55"/>
      <c r="C14" s="57"/>
      <c r="D14" s="57"/>
      <c r="E14" s="57"/>
      <c r="F14" s="57"/>
      <c r="G14" s="57"/>
      <c r="H14" s="57"/>
      <c r="I14" s="57"/>
    </row>
    <row r="15" spans="1:10" x14ac:dyDescent="0.2">
      <c r="A15" s="55"/>
      <c r="B15" s="55"/>
      <c r="C15" s="57"/>
      <c r="D15" s="57"/>
      <c r="E15" s="57"/>
      <c r="F15" s="57"/>
      <c r="G15" s="57"/>
      <c r="H15" s="57"/>
      <c r="I15" s="57"/>
    </row>
    <row r="16" spans="1:10" x14ac:dyDescent="0.2">
      <c r="A16" s="32" t="s">
        <v>23</v>
      </c>
      <c r="B16" s="10"/>
      <c r="C16" s="30"/>
      <c r="D16" s="30"/>
      <c r="E16" s="30"/>
      <c r="F16" s="30"/>
      <c r="G16" s="30"/>
      <c r="H16" s="30"/>
      <c r="I16" s="30"/>
    </row>
    <row r="17" spans="1:9" x14ac:dyDescent="0.2">
      <c r="A17" s="30" t="s">
        <v>159</v>
      </c>
      <c r="B17" s="30"/>
      <c r="C17" s="30"/>
      <c r="D17" s="30"/>
      <c r="E17" s="30"/>
      <c r="F17" s="30"/>
      <c r="G17" s="30"/>
      <c r="H17" s="30"/>
      <c r="I17" s="30"/>
    </row>
    <row r="18" spans="1:9" x14ac:dyDescent="0.2">
      <c r="A18" s="100" t="s">
        <v>24</v>
      </c>
      <c r="B18" s="101"/>
      <c r="C18" s="101"/>
      <c r="D18" s="101"/>
      <c r="E18" s="101"/>
      <c r="F18" s="101"/>
      <c r="G18" s="101"/>
      <c r="H18" s="101"/>
      <c r="I18" s="102"/>
    </row>
    <row r="19" spans="1:9" x14ac:dyDescent="0.2">
      <c r="A19" s="33"/>
      <c r="B19" s="34"/>
      <c r="C19" s="35" t="s">
        <v>25</v>
      </c>
      <c r="D19" s="35" t="s">
        <v>26</v>
      </c>
      <c r="E19" s="35" t="s">
        <v>27</v>
      </c>
      <c r="F19" s="35" t="s">
        <v>28</v>
      </c>
      <c r="G19" s="35" t="s">
        <v>29</v>
      </c>
      <c r="H19" s="35" t="s">
        <v>30</v>
      </c>
      <c r="I19" s="35" t="s">
        <v>31</v>
      </c>
    </row>
    <row r="20" spans="1:9" x14ac:dyDescent="0.2">
      <c r="A20" s="33"/>
      <c r="B20" s="34"/>
      <c r="C20" s="36" t="s">
        <v>32</v>
      </c>
      <c r="D20" s="37" t="s">
        <v>32</v>
      </c>
      <c r="E20" s="36" t="s">
        <v>32</v>
      </c>
      <c r="F20" s="36" t="s">
        <v>32</v>
      </c>
      <c r="G20" s="36" t="s">
        <v>33</v>
      </c>
      <c r="H20" s="36" t="s">
        <v>33</v>
      </c>
      <c r="I20" s="36" t="s">
        <v>33</v>
      </c>
    </row>
    <row r="21" spans="1:9" x14ac:dyDescent="0.2">
      <c r="A21" s="33" t="s">
        <v>34</v>
      </c>
      <c r="B21" s="34"/>
      <c r="C21" s="24"/>
      <c r="D21" s="13"/>
      <c r="E21" s="13"/>
      <c r="F21" s="13">
        <v>249272</v>
      </c>
      <c r="G21" s="13"/>
      <c r="H21" s="13"/>
      <c r="I21" s="13"/>
    </row>
    <row r="22" spans="1:9" x14ac:dyDescent="0.2">
      <c r="A22" s="33" t="s">
        <v>35</v>
      </c>
      <c r="B22" s="34"/>
      <c r="C22" s="24"/>
      <c r="D22" s="13"/>
      <c r="E22" s="13"/>
      <c r="F22" s="13">
        <v>0</v>
      </c>
      <c r="G22" s="13"/>
      <c r="H22" s="13"/>
      <c r="I22" s="13"/>
    </row>
    <row r="23" spans="1:9" x14ac:dyDescent="0.2">
      <c r="A23" s="33" t="s">
        <v>36</v>
      </c>
      <c r="B23" s="34"/>
      <c r="C23" s="24"/>
      <c r="D23" s="13"/>
      <c r="E23" s="13"/>
      <c r="F23" s="13">
        <v>0</v>
      </c>
      <c r="G23" s="13">
        <v>125000</v>
      </c>
      <c r="H23" s="13">
        <v>124272</v>
      </c>
      <c r="I23" s="13"/>
    </row>
    <row r="24" spans="1:9" x14ac:dyDescent="0.2">
      <c r="A24" s="33" t="s">
        <v>37</v>
      </c>
      <c r="B24" s="34"/>
      <c r="C24" s="24"/>
      <c r="D24" s="13"/>
      <c r="E24" s="13"/>
      <c r="F24" s="24">
        <v>0</v>
      </c>
      <c r="G24" s="13">
        <v>125000</v>
      </c>
      <c r="H24" s="13">
        <v>124272</v>
      </c>
      <c r="I24" s="13"/>
    </row>
    <row r="25" spans="1:9" x14ac:dyDescent="0.2">
      <c r="A25" s="33"/>
      <c r="B25" s="34"/>
      <c r="C25" s="24"/>
      <c r="D25" s="13"/>
      <c r="E25" s="13"/>
      <c r="F25" s="13"/>
      <c r="G25" s="13"/>
      <c r="H25" s="13"/>
      <c r="I25" s="13"/>
    </row>
    <row r="26" spans="1:9" x14ac:dyDescent="0.2">
      <c r="A26" s="33" t="s">
        <v>38</v>
      </c>
      <c r="B26" s="12"/>
      <c r="C26" s="38"/>
      <c r="D26" s="38"/>
      <c r="E26" s="38"/>
      <c r="F26" s="38"/>
      <c r="G26" s="38"/>
      <c r="H26" s="38"/>
      <c r="I26" s="24"/>
    </row>
    <row r="27" spans="1:9" x14ac:dyDescent="0.2">
      <c r="A27" s="39" t="s">
        <v>39</v>
      </c>
      <c r="B27" s="34"/>
      <c r="C27" s="24"/>
      <c r="D27" s="40"/>
      <c r="E27" s="38"/>
      <c r="F27" s="38"/>
      <c r="G27" s="38"/>
      <c r="H27" s="38"/>
      <c r="I27" s="24"/>
    </row>
    <row r="28" spans="1:9" x14ac:dyDescent="0.2">
      <c r="A28" s="41"/>
      <c r="B28" s="42"/>
      <c r="C28" s="24"/>
      <c r="D28" s="13"/>
      <c r="E28" s="13"/>
      <c r="F28" s="13"/>
      <c r="G28" s="13"/>
      <c r="H28" s="13"/>
      <c r="I28" s="13"/>
    </row>
    <row r="29" spans="1:9" x14ac:dyDescent="0.2">
      <c r="A29" s="41"/>
      <c r="B29" s="42"/>
      <c r="C29" s="24"/>
      <c r="D29" s="13"/>
      <c r="E29" s="13"/>
      <c r="F29" s="13"/>
      <c r="G29" s="13"/>
      <c r="H29" s="13"/>
      <c r="I29" s="13"/>
    </row>
    <row r="30" spans="1:9" x14ac:dyDescent="0.2">
      <c r="A30" s="41"/>
      <c r="B30" s="42"/>
      <c r="C30" s="24"/>
      <c r="D30" s="13"/>
      <c r="E30" s="13"/>
      <c r="F30" s="13"/>
      <c r="G30" s="13"/>
      <c r="H30" s="13"/>
      <c r="I30" s="13"/>
    </row>
    <row r="31" spans="1:9" x14ac:dyDescent="0.2">
      <c r="A31" s="33" t="s">
        <v>40</v>
      </c>
      <c r="B31" s="34"/>
      <c r="C31" s="24">
        <f t="shared" ref="C31:I31" si="0">SUM(C28:C30)</f>
        <v>0</v>
      </c>
      <c r="D31" s="24">
        <f t="shared" si="0"/>
        <v>0</v>
      </c>
      <c r="E31" s="24">
        <f t="shared" si="0"/>
        <v>0</v>
      </c>
      <c r="F31" s="24">
        <f t="shared" si="0"/>
        <v>0</v>
      </c>
      <c r="G31" s="24">
        <f t="shared" si="0"/>
        <v>0</v>
      </c>
      <c r="H31" s="24">
        <f t="shared" si="0"/>
        <v>0</v>
      </c>
      <c r="I31" s="24">
        <f t="shared" si="0"/>
        <v>0</v>
      </c>
    </row>
    <row r="32" spans="1:9" x14ac:dyDescent="0.2">
      <c r="A32" s="33"/>
      <c r="B32" s="34"/>
      <c r="C32" s="24"/>
      <c r="D32" s="13"/>
      <c r="E32" s="13"/>
      <c r="F32" s="13"/>
      <c r="G32" s="13"/>
      <c r="H32" s="13"/>
      <c r="I32" s="13"/>
    </row>
    <row r="33" spans="1:9" x14ac:dyDescent="0.2">
      <c r="A33" s="33" t="s">
        <v>41</v>
      </c>
      <c r="B33" s="34"/>
      <c r="C33" s="24">
        <f>+C22+C23-C24+C31</f>
        <v>0</v>
      </c>
      <c r="D33" s="24">
        <f t="shared" ref="D33:I33" si="1">+D22+D23-D24+D31</f>
        <v>0</v>
      </c>
      <c r="E33" s="24">
        <f>+E22+E23-E24+E31</f>
        <v>0</v>
      </c>
      <c r="F33" s="24">
        <f t="shared" si="1"/>
        <v>0</v>
      </c>
      <c r="G33" s="24">
        <f>+G22+G23-G24+G31</f>
        <v>0</v>
      </c>
      <c r="H33" s="24">
        <f>+H22+H23-H24+H31</f>
        <v>0</v>
      </c>
      <c r="I33" s="24">
        <f t="shared" si="1"/>
        <v>0</v>
      </c>
    </row>
    <row r="34" spans="1:9" x14ac:dyDescent="0.2">
      <c r="A34" s="41"/>
      <c r="B34" s="42"/>
      <c r="C34" s="43"/>
      <c r="D34" s="25"/>
      <c r="E34" s="25"/>
      <c r="F34" s="13"/>
      <c r="G34" s="13"/>
      <c r="H34" s="13"/>
      <c r="I34" s="13"/>
    </row>
    <row r="35" spans="1:9" x14ac:dyDescent="0.2">
      <c r="A35" s="33" t="s">
        <v>42</v>
      </c>
      <c r="B35" s="34"/>
      <c r="C35" s="43"/>
      <c r="D35" s="25"/>
      <c r="E35" s="25"/>
      <c r="F35" s="13">
        <v>61546</v>
      </c>
      <c r="G35" s="13">
        <v>0</v>
      </c>
      <c r="H35" s="13"/>
      <c r="I35" s="13"/>
    </row>
    <row r="36" spans="1:9" x14ac:dyDescent="0.2">
      <c r="A36" s="41"/>
      <c r="B36" s="42"/>
      <c r="C36" s="43"/>
      <c r="D36" s="25"/>
      <c r="E36" s="25"/>
      <c r="F36" s="13"/>
      <c r="G36" s="13"/>
      <c r="H36" s="13"/>
      <c r="I36" s="13"/>
    </row>
    <row r="37" spans="1:9" x14ac:dyDescent="0.2">
      <c r="A37" s="33" t="s">
        <v>43</v>
      </c>
      <c r="B37" s="44"/>
      <c r="C37" s="45">
        <f>C33-C35</f>
        <v>0</v>
      </c>
      <c r="D37" s="45">
        <f t="shared" ref="D37:I37" si="2">D33-D35</f>
        <v>0</v>
      </c>
      <c r="E37" s="45">
        <f t="shared" si="2"/>
        <v>0</v>
      </c>
      <c r="F37" s="46">
        <f t="shared" si="2"/>
        <v>-61546</v>
      </c>
      <c r="G37" s="46">
        <f t="shared" si="2"/>
        <v>0</v>
      </c>
      <c r="H37" s="46">
        <f t="shared" si="2"/>
        <v>0</v>
      </c>
      <c r="I37" s="46">
        <f t="shared" si="2"/>
        <v>0</v>
      </c>
    </row>
    <row r="38" spans="1:9" x14ac:dyDescent="0.2">
      <c r="A38" s="47"/>
      <c r="B38" s="47"/>
      <c r="C38" s="48"/>
      <c r="D38" s="48"/>
      <c r="E38" s="48"/>
      <c r="F38" s="48"/>
      <c r="G38" s="48"/>
      <c r="H38" s="48"/>
      <c r="I38" s="48"/>
    </row>
    <row r="39" spans="1:9" x14ac:dyDescent="0.2">
      <c r="A39" s="49" t="s">
        <v>44</v>
      </c>
      <c r="B39" s="11"/>
      <c r="C39" s="50"/>
      <c r="D39" s="50"/>
      <c r="E39" s="50"/>
      <c r="F39" s="50"/>
      <c r="G39" s="50"/>
      <c r="H39" s="50"/>
      <c r="I39" s="50"/>
    </row>
    <row r="40" spans="1:9" x14ac:dyDescent="0.2">
      <c r="A40" s="51" t="s">
        <v>45</v>
      </c>
      <c r="B40" s="42"/>
      <c r="C40" s="25"/>
      <c r="D40" s="25"/>
      <c r="E40" s="25"/>
      <c r="F40" s="25"/>
      <c r="G40" s="25"/>
      <c r="H40" s="25"/>
      <c r="I40" s="25"/>
    </row>
    <row r="41" spans="1:9" x14ac:dyDescent="0.2">
      <c r="A41" s="33"/>
      <c r="B41" s="34"/>
      <c r="C41" s="13"/>
      <c r="D41" s="13"/>
      <c r="E41" s="13"/>
      <c r="F41" s="13"/>
      <c r="G41" s="13"/>
      <c r="H41" s="13"/>
      <c r="I41" s="13"/>
    </row>
    <row r="42" spans="1:9" x14ac:dyDescent="0.2">
      <c r="A42" s="33" t="s">
        <v>46</v>
      </c>
      <c r="B42" s="34"/>
      <c r="C42" s="13"/>
      <c r="D42" s="13"/>
      <c r="E42" s="13"/>
      <c r="F42" s="13"/>
      <c r="G42" s="13"/>
      <c r="H42" s="13"/>
      <c r="I42" s="13"/>
    </row>
    <row r="43" spans="1:9" x14ac:dyDescent="0.2">
      <c r="A43" s="33"/>
      <c r="B43" s="34"/>
      <c r="C43" s="13"/>
      <c r="D43" s="13"/>
      <c r="E43" s="13"/>
      <c r="F43" s="13"/>
      <c r="G43" s="13"/>
      <c r="H43" s="13"/>
      <c r="I43" s="13"/>
    </row>
    <row r="44" spans="1:9" x14ac:dyDescent="0.2">
      <c r="A44" s="52" t="s">
        <v>47</v>
      </c>
      <c r="B44" s="44"/>
      <c r="C44" s="13"/>
      <c r="D44" s="13"/>
      <c r="E44" s="13"/>
      <c r="F44" s="13"/>
      <c r="G44" s="13"/>
      <c r="H44" s="13"/>
      <c r="I44" s="13"/>
    </row>
    <row r="45" spans="1:9" x14ac:dyDescent="0.2">
      <c r="A45" s="53" t="s">
        <v>48</v>
      </c>
      <c r="B45" s="54"/>
      <c r="C45" s="13"/>
      <c r="D45" s="13"/>
      <c r="E45" s="13"/>
      <c r="F45" s="13"/>
      <c r="G45" s="13"/>
      <c r="H45" s="13"/>
      <c r="I45" s="13"/>
    </row>
    <row r="46" spans="1:9" x14ac:dyDescent="0.2">
      <c r="A46" s="10"/>
      <c r="B46" s="10"/>
      <c r="C46" s="10"/>
      <c r="D46" s="10"/>
      <c r="E46" s="10"/>
      <c r="F46" s="10"/>
      <c r="G46" s="10"/>
      <c r="H46" s="10"/>
      <c r="I46" s="10"/>
    </row>
    <row r="47" spans="1:9" x14ac:dyDescent="0.2">
      <c r="A47" s="10"/>
      <c r="B47" s="10"/>
      <c r="C47" s="10"/>
      <c r="D47" s="10"/>
      <c r="E47" s="10"/>
      <c r="F47" s="10"/>
      <c r="G47" s="10"/>
      <c r="H47" s="10"/>
      <c r="I47" s="10"/>
    </row>
    <row r="48" spans="1:9" x14ac:dyDescent="0.2">
      <c r="A48" s="10"/>
      <c r="B48" s="10"/>
      <c r="C48" s="10"/>
      <c r="D48" s="10"/>
      <c r="E48" s="10"/>
      <c r="F48" s="10"/>
      <c r="G48" s="10"/>
      <c r="H48" s="10"/>
      <c r="I48" s="10"/>
    </row>
  </sheetData>
  <sheetProtection selectLockedCells="1"/>
  <mergeCells count="3">
    <mergeCell ref="A9:I9"/>
    <mergeCell ref="A13:I13"/>
    <mergeCell ref="A18:I18"/>
  </mergeCells>
  <printOptions horizontalCentered="1"/>
  <pageMargins left="0.75" right="0.75" top="0.6" bottom="0.55000000000000004" header="0.28000000000000003" footer="0.16"/>
  <pageSetup scale="85"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E38" sqref="E38"/>
    </sheetView>
  </sheetViews>
  <sheetFormatPr defaultColWidth="9.140625" defaultRowHeight="12.75" x14ac:dyDescent="0.2"/>
  <cols>
    <col min="1" max="2" width="14.7109375" style="14" customWidth="1"/>
    <col min="3" max="8" width="14" style="14" customWidth="1"/>
    <col min="9" max="9" width="13.140625" style="14" customWidth="1"/>
    <col min="10" max="16384" width="9.140625" style="14"/>
  </cols>
  <sheetData>
    <row r="1" spans="1:10" x14ac:dyDescent="0.2">
      <c r="A1" s="55"/>
      <c r="B1" s="55"/>
      <c r="C1" s="55"/>
      <c r="D1" s="55"/>
      <c r="E1" s="55"/>
      <c r="F1" s="55"/>
      <c r="G1" s="55"/>
      <c r="H1" s="55"/>
      <c r="I1" s="55"/>
    </row>
    <row r="2" spans="1:10" x14ac:dyDescent="0.2">
      <c r="A2" s="55" t="s">
        <v>0</v>
      </c>
      <c r="B2" s="18" t="s">
        <v>1</v>
      </c>
      <c r="C2" s="56"/>
      <c r="D2" s="56"/>
      <c r="E2" s="57"/>
      <c r="F2" s="55"/>
      <c r="G2" s="58" t="s">
        <v>2</v>
      </c>
      <c r="H2" s="93" t="s">
        <v>208</v>
      </c>
      <c r="I2" s="56"/>
    </row>
    <row r="3" spans="1:10" x14ac:dyDescent="0.2">
      <c r="A3" s="55" t="s">
        <v>4</v>
      </c>
      <c r="B3" s="18" t="s">
        <v>209</v>
      </c>
      <c r="C3" s="56"/>
      <c r="D3" s="56"/>
      <c r="E3" s="57"/>
      <c r="F3" s="55"/>
      <c r="G3" s="58" t="s">
        <v>6</v>
      </c>
      <c r="H3" s="94" t="s">
        <v>210</v>
      </c>
      <c r="I3" s="61"/>
    </row>
    <row r="4" spans="1:10" x14ac:dyDescent="0.2">
      <c r="A4" s="55" t="s">
        <v>8</v>
      </c>
      <c r="B4" s="56" t="s">
        <v>218</v>
      </c>
      <c r="C4" s="56"/>
      <c r="D4" s="56"/>
      <c r="E4" s="57"/>
      <c r="F4" s="55"/>
      <c r="G4" s="58" t="s">
        <v>10</v>
      </c>
      <c r="H4" s="56" t="s">
        <v>11</v>
      </c>
      <c r="I4" s="56"/>
    </row>
    <row r="5" spans="1:10" x14ac:dyDescent="0.2">
      <c r="A5" s="55" t="s">
        <v>12</v>
      </c>
      <c r="B5" s="56" t="s">
        <v>53</v>
      </c>
      <c r="C5" s="61"/>
      <c r="D5" s="61"/>
      <c r="E5" s="57"/>
      <c r="F5" s="55"/>
      <c r="G5" s="58" t="s">
        <v>14</v>
      </c>
      <c r="H5" s="61" t="s">
        <v>219</v>
      </c>
      <c r="I5" s="61"/>
    </row>
    <row r="6" spans="1:10" x14ac:dyDescent="0.2">
      <c r="A6" s="55"/>
      <c r="B6" s="55"/>
      <c r="C6" s="55"/>
      <c r="D6" s="55"/>
      <c r="E6" s="55"/>
      <c r="F6" s="55"/>
      <c r="G6" s="55"/>
      <c r="H6" s="55"/>
      <c r="I6" s="55"/>
    </row>
    <row r="7" spans="1:10" x14ac:dyDescent="0.2">
      <c r="A7" s="55"/>
      <c r="B7" s="55"/>
      <c r="C7" s="55"/>
      <c r="D7" s="55"/>
      <c r="E7" s="55"/>
      <c r="F7" s="55"/>
      <c r="G7" s="55"/>
      <c r="H7" s="55"/>
      <c r="I7" s="55"/>
    </row>
    <row r="8" spans="1:10" x14ac:dyDescent="0.2">
      <c r="A8" s="55" t="s">
        <v>16</v>
      </c>
      <c r="B8" s="55"/>
      <c r="C8" s="57"/>
      <c r="D8" s="57"/>
      <c r="E8" s="57"/>
      <c r="F8" s="57"/>
      <c r="G8" s="57"/>
      <c r="H8" s="57"/>
      <c r="I8" s="57"/>
    </row>
    <row r="9" spans="1:10" ht="29.25" customHeight="1" x14ac:dyDescent="0.2">
      <c r="A9" s="120" t="s">
        <v>220</v>
      </c>
      <c r="B9" s="119"/>
      <c r="C9" s="119"/>
      <c r="D9" s="119"/>
      <c r="E9" s="119"/>
      <c r="F9" s="119"/>
      <c r="G9" s="119"/>
      <c r="H9" s="119"/>
      <c r="I9" s="119"/>
      <c r="J9" s="9"/>
    </row>
    <row r="10" spans="1:10" x14ac:dyDescent="0.2">
      <c r="A10" s="55" t="s">
        <v>18</v>
      </c>
      <c r="B10" s="55"/>
      <c r="C10" s="57"/>
      <c r="D10" s="57"/>
      <c r="E10" s="57"/>
      <c r="F10" s="57"/>
      <c r="G10" s="57"/>
      <c r="H10" s="57"/>
      <c r="I10" s="57"/>
    </row>
    <row r="11" spans="1:10" ht="16.5" customHeight="1" x14ac:dyDescent="0.2">
      <c r="A11" s="110" t="s">
        <v>213</v>
      </c>
      <c r="B11" s="110"/>
      <c r="C11" s="110"/>
      <c r="D11" s="110"/>
      <c r="E11" s="110"/>
      <c r="F11" s="110"/>
      <c r="G11" s="110"/>
      <c r="H11" s="110"/>
      <c r="I11" s="110"/>
    </row>
    <row r="12" spans="1:10" x14ac:dyDescent="0.2">
      <c r="A12" s="55" t="s">
        <v>20</v>
      </c>
      <c r="B12" s="55"/>
      <c r="C12" s="57"/>
      <c r="D12" s="57"/>
      <c r="E12" s="57"/>
      <c r="F12" s="57"/>
      <c r="G12" s="57"/>
      <c r="H12" s="57"/>
      <c r="I12" s="57"/>
    </row>
    <row r="13" spans="1:10" ht="31.5" customHeight="1" x14ac:dyDescent="0.2">
      <c r="A13" s="103" t="s">
        <v>221</v>
      </c>
      <c r="B13" s="103"/>
      <c r="C13" s="103"/>
      <c r="D13" s="103"/>
      <c r="E13" s="103"/>
      <c r="F13" s="103"/>
      <c r="G13" s="103"/>
      <c r="H13" s="103"/>
      <c r="I13" s="103"/>
    </row>
    <row r="14" spans="1:10" x14ac:dyDescent="0.2">
      <c r="A14" s="62" t="s">
        <v>22</v>
      </c>
      <c r="B14" s="55"/>
      <c r="C14" s="57"/>
      <c r="D14" s="57"/>
      <c r="E14" s="57"/>
      <c r="F14" s="57"/>
      <c r="G14" s="57"/>
      <c r="H14" s="57"/>
      <c r="I14" s="57"/>
    </row>
    <row r="15" spans="1:10" x14ac:dyDescent="0.2">
      <c r="A15" s="55"/>
      <c r="B15" s="55"/>
      <c r="C15" s="57"/>
      <c r="D15" s="57"/>
      <c r="E15" s="57"/>
      <c r="F15" s="57"/>
      <c r="G15" s="57"/>
      <c r="H15" s="57"/>
      <c r="I15" s="57"/>
    </row>
    <row r="16" spans="1:10" x14ac:dyDescent="0.2">
      <c r="A16" s="62" t="s">
        <v>23</v>
      </c>
      <c r="B16" s="55"/>
      <c r="C16" s="57"/>
      <c r="D16" s="57"/>
      <c r="E16" s="57"/>
      <c r="F16" s="57"/>
      <c r="G16" s="57"/>
      <c r="H16" s="57"/>
      <c r="I16" s="57"/>
    </row>
    <row r="17" spans="1:9" x14ac:dyDescent="0.2">
      <c r="A17" s="57"/>
      <c r="B17" s="57"/>
      <c r="C17" s="57"/>
      <c r="D17" s="57"/>
      <c r="E17" s="57"/>
      <c r="F17" s="57"/>
      <c r="G17" s="57"/>
      <c r="H17" s="57"/>
      <c r="I17" s="57"/>
    </row>
    <row r="18" spans="1:9" x14ac:dyDescent="0.2">
      <c r="A18" s="105" t="s">
        <v>24</v>
      </c>
      <c r="B18" s="106"/>
      <c r="C18" s="106"/>
      <c r="D18" s="106"/>
      <c r="E18" s="106"/>
      <c r="F18" s="106"/>
      <c r="G18" s="106"/>
      <c r="H18" s="106"/>
      <c r="I18" s="107"/>
    </row>
    <row r="19" spans="1:9" x14ac:dyDescent="0.2">
      <c r="A19" s="63"/>
      <c r="B19" s="64"/>
      <c r="C19" s="65" t="s">
        <v>25</v>
      </c>
      <c r="D19" s="65" t="s">
        <v>26</v>
      </c>
      <c r="E19" s="65" t="s">
        <v>27</v>
      </c>
      <c r="F19" s="65" t="s">
        <v>28</v>
      </c>
      <c r="G19" s="65" t="s">
        <v>29</v>
      </c>
      <c r="H19" s="65" t="s">
        <v>30</v>
      </c>
      <c r="I19" s="65" t="s">
        <v>31</v>
      </c>
    </row>
    <row r="20" spans="1:9" x14ac:dyDescent="0.2">
      <c r="A20" s="63"/>
      <c r="B20" s="64"/>
      <c r="C20" s="66" t="s">
        <v>32</v>
      </c>
      <c r="D20" s="67" t="s">
        <v>32</v>
      </c>
      <c r="E20" s="66" t="s">
        <v>32</v>
      </c>
      <c r="F20" s="66" t="s">
        <v>32</v>
      </c>
      <c r="G20" s="66" t="s">
        <v>33</v>
      </c>
      <c r="H20" s="66" t="s">
        <v>33</v>
      </c>
      <c r="I20" s="66" t="s">
        <v>33</v>
      </c>
    </row>
    <row r="21" spans="1:9" x14ac:dyDescent="0.2">
      <c r="A21" s="63" t="s">
        <v>34</v>
      </c>
      <c r="B21" s="64"/>
      <c r="C21" s="13">
        <v>223500</v>
      </c>
      <c r="D21" s="13">
        <v>187500</v>
      </c>
      <c r="E21" s="13">
        <v>210000</v>
      </c>
      <c r="F21" s="28">
        <v>270000</v>
      </c>
      <c r="G21" s="28">
        <v>264375</v>
      </c>
      <c r="H21" s="28">
        <v>270000</v>
      </c>
      <c r="I21" s="28">
        <v>270000</v>
      </c>
    </row>
    <row r="22" spans="1:9" x14ac:dyDescent="0.2">
      <c r="A22" s="63" t="s">
        <v>35</v>
      </c>
      <c r="B22" s="64"/>
      <c r="C22" s="13">
        <f t="shared" ref="C22:I22" si="0">B33</f>
        <v>0</v>
      </c>
      <c r="D22" s="13">
        <f t="shared" si="0"/>
        <v>48076</v>
      </c>
      <c r="E22" s="13">
        <f t="shared" si="0"/>
        <v>48708</v>
      </c>
      <c r="F22" s="13">
        <f t="shared" si="0"/>
        <v>57860</v>
      </c>
      <c r="G22" s="28">
        <f t="shared" si="0"/>
        <v>108479</v>
      </c>
      <c r="H22" s="28">
        <f t="shared" si="0"/>
        <v>138479</v>
      </c>
      <c r="I22" s="28">
        <f t="shared" si="0"/>
        <v>148479</v>
      </c>
    </row>
    <row r="23" spans="1:9" x14ac:dyDescent="0.2">
      <c r="A23" s="63" t="s">
        <v>36</v>
      </c>
      <c r="B23" s="64"/>
      <c r="C23" s="13">
        <v>250809</v>
      </c>
      <c r="D23" s="13">
        <v>185179</v>
      </c>
      <c r="E23" s="13">
        <v>180987</v>
      </c>
      <c r="F23" s="28">
        <v>238703</v>
      </c>
      <c r="G23" s="28">
        <v>240000</v>
      </c>
      <c r="H23" s="28">
        <v>250000</v>
      </c>
      <c r="I23" s="28">
        <v>250000</v>
      </c>
    </row>
    <row r="24" spans="1:9" x14ac:dyDescent="0.2">
      <c r="A24" s="63" t="s">
        <v>37</v>
      </c>
      <c r="B24" s="64"/>
      <c r="C24" s="13">
        <v>222733</v>
      </c>
      <c r="D24" s="13">
        <v>184547</v>
      </c>
      <c r="E24" s="24">
        <v>171835</v>
      </c>
      <c r="F24" s="68">
        <v>188084</v>
      </c>
      <c r="G24" s="28">
        <v>210000</v>
      </c>
      <c r="H24" s="28">
        <v>240000</v>
      </c>
      <c r="I24" s="28">
        <v>240000</v>
      </c>
    </row>
    <row r="25" spans="1:9" x14ac:dyDescent="0.2">
      <c r="A25" s="63"/>
      <c r="B25" s="64"/>
      <c r="C25" s="68"/>
      <c r="D25" s="28"/>
      <c r="E25" s="28"/>
      <c r="F25" s="28"/>
      <c r="G25" s="28"/>
      <c r="H25" s="28"/>
      <c r="I25" s="28"/>
    </row>
    <row r="26" spans="1:9" x14ac:dyDescent="0.2">
      <c r="A26" s="63" t="s">
        <v>38</v>
      </c>
      <c r="B26" s="61"/>
      <c r="C26" s="69"/>
      <c r="D26" s="69"/>
      <c r="E26" s="69"/>
      <c r="F26" s="69"/>
      <c r="G26" s="69"/>
      <c r="H26" s="69"/>
      <c r="I26" s="68"/>
    </row>
    <row r="27" spans="1:9" x14ac:dyDescent="0.2">
      <c r="A27" s="70" t="s">
        <v>39</v>
      </c>
      <c r="B27" s="64"/>
      <c r="C27" s="68"/>
      <c r="D27" s="71"/>
      <c r="E27" s="69"/>
      <c r="F27" s="69"/>
      <c r="G27" s="69"/>
      <c r="H27" s="69"/>
      <c r="I27" s="68"/>
    </row>
    <row r="28" spans="1:9" x14ac:dyDescent="0.2">
      <c r="A28" s="72"/>
      <c r="B28" s="73"/>
      <c r="C28" s="13">
        <v>20000</v>
      </c>
      <c r="D28" s="13">
        <v>0</v>
      </c>
      <c r="E28" s="28"/>
      <c r="F28" s="28"/>
      <c r="G28" s="28"/>
      <c r="H28" s="28"/>
      <c r="I28" s="28"/>
    </row>
    <row r="29" spans="1:9" x14ac:dyDescent="0.2">
      <c r="A29" s="72"/>
      <c r="B29" s="73"/>
      <c r="C29" s="68"/>
      <c r="D29" s="28"/>
      <c r="E29" s="28"/>
      <c r="F29" s="28"/>
      <c r="G29" s="28"/>
      <c r="H29" s="28"/>
      <c r="I29" s="28"/>
    </row>
    <row r="30" spans="1:9" x14ac:dyDescent="0.2">
      <c r="A30" s="72"/>
      <c r="B30" s="73"/>
      <c r="C30" s="68"/>
      <c r="D30" s="28"/>
      <c r="E30" s="28"/>
      <c r="F30" s="28"/>
      <c r="G30" s="28"/>
      <c r="H30" s="28"/>
      <c r="I30" s="28"/>
    </row>
    <row r="31" spans="1:9" x14ac:dyDescent="0.2">
      <c r="A31" s="63" t="s">
        <v>40</v>
      </c>
      <c r="B31" s="64"/>
      <c r="C31" s="68">
        <f t="shared" ref="C31:I31" si="1">SUM(C28:C30)</f>
        <v>20000</v>
      </c>
      <c r="D31" s="68">
        <f t="shared" si="1"/>
        <v>0</v>
      </c>
      <c r="E31" s="68">
        <f t="shared" si="1"/>
        <v>0</v>
      </c>
      <c r="F31" s="68">
        <f t="shared" si="1"/>
        <v>0</v>
      </c>
      <c r="G31" s="68">
        <f t="shared" si="1"/>
        <v>0</v>
      </c>
      <c r="H31" s="68">
        <f t="shared" si="1"/>
        <v>0</v>
      </c>
      <c r="I31" s="68">
        <f t="shared" si="1"/>
        <v>0</v>
      </c>
    </row>
    <row r="32" spans="1:9" x14ac:dyDescent="0.2">
      <c r="A32" s="63"/>
      <c r="B32" s="64"/>
      <c r="C32" s="68"/>
      <c r="D32" s="28"/>
      <c r="E32" s="28"/>
      <c r="F32" s="28"/>
      <c r="G32" s="28"/>
      <c r="H32" s="28"/>
      <c r="I32" s="28"/>
    </row>
    <row r="33" spans="1:9" x14ac:dyDescent="0.2">
      <c r="A33" s="63" t="s">
        <v>41</v>
      </c>
      <c r="B33" s="64"/>
      <c r="C33" s="68">
        <f>+C22+C23-C24+C31</f>
        <v>48076</v>
      </c>
      <c r="D33" s="68">
        <f t="shared" ref="D33:I33" si="2">+D22+D23-D24+D31</f>
        <v>48708</v>
      </c>
      <c r="E33" s="68">
        <f>+E22+E23-E24+E31</f>
        <v>57860</v>
      </c>
      <c r="F33" s="68">
        <f t="shared" si="2"/>
        <v>108479</v>
      </c>
      <c r="G33" s="68">
        <f>+G22+G23-G24+G31</f>
        <v>138479</v>
      </c>
      <c r="H33" s="68">
        <f>+H22+H23-H24+H31</f>
        <v>148479</v>
      </c>
      <c r="I33" s="68">
        <f t="shared" si="2"/>
        <v>158479</v>
      </c>
    </row>
    <row r="34" spans="1:9" x14ac:dyDescent="0.2">
      <c r="A34" s="72"/>
      <c r="B34" s="73"/>
      <c r="C34" s="74"/>
      <c r="D34" s="75"/>
      <c r="E34" s="75"/>
      <c r="F34" s="28"/>
      <c r="G34" s="28"/>
      <c r="H34" s="28"/>
      <c r="I34" s="28"/>
    </row>
    <row r="35" spans="1:9" x14ac:dyDescent="0.2">
      <c r="A35" s="63" t="s">
        <v>42</v>
      </c>
      <c r="B35" s="64"/>
      <c r="C35" s="25">
        <v>3410</v>
      </c>
      <c r="D35" s="25">
        <v>3746</v>
      </c>
      <c r="E35" s="13">
        <v>9285</v>
      </c>
      <c r="F35" s="28">
        <v>23159</v>
      </c>
      <c r="G35" s="28">
        <v>7225</v>
      </c>
      <c r="H35" s="28">
        <v>52000</v>
      </c>
      <c r="I35" s="28">
        <v>56000</v>
      </c>
    </row>
    <row r="36" spans="1:9" x14ac:dyDescent="0.2">
      <c r="A36" s="72"/>
      <c r="B36" s="73"/>
      <c r="C36" s="74"/>
      <c r="D36" s="75"/>
      <c r="E36" s="75"/>
      <c r="F36" s="28"/>
      <c r="G36" s="28"/>
      <c r="H36" s="28"/>
      <c r="I36" s="28"/>
    </row>
    <row r="37" spans="1:9" x14ac:dyDescent="0.2">
      <c r="A37" s="63" t="s">
        <v>43</v>
      </c>
      <c r="B37" s="76"/>
      <c r="C37" s="77">
        <f>C33-C35</f>
        <v>44666</v>
      </c>
      <c r="D37" s="77">
        <f t="shared" ref="D37:I37" si="3">D33-D35</f>
        <v>44962</v>
      </c>
      <c r="E37" s="77">
        <f t="shared" si="3"/>
        <v>48575</v>
      </c>
      <c r="F37" s="78">
        <f t="shared" si="3"/>
        <v>85320</v>
      </c>
      <c r="G37" s="78">
        <f t="shared" si="3"/>
        <v>131254</v>
      </c>
      <c r="H37" s="78">
        <f t="shared" si="3"/>
        <v>96479</v>
      </c>
      <c r="I37" s="78">
        <f t="shared" si="3"/>
        <v>102479</v>
      </c>
    </row>
    <row r="38" spans="1:9" x14ac:dyDescent="0.2">
      <c r="A38" s="79"/>
      <c r="B38" s="79"/>
      <c r="C38" s="80"/>
      <c r="D38" s="80"/>
      <c r="E38" s="80"/>
      <c r="F38" s="80"/>
      <c r="G38" s="80"/>
      <c r="H38" s="80"/>
      <c r="I38" s="80"/>
    </row>
    <row r="39" spans="1:9" x14ac:dyDescent="0.2">
      <c r="A39" s="81" t="s">
        <v>44</v>
      </c>
      <c r="B39" s="56"/>
      <c r="C39" s="82"/>
      <c r="D39" s="82"/>
      <c r="E39" s="82"/>
      <c r="F39" s="82"/>
      <c r="G39" s="82"/>
      <c r="H39" s="82"/>
      <c r="I39" s="82"/>
    </row>
    <row r="40" spans="1:9" x14ac:dyDescent="0.2">
      <c r="A40" s="83" t="s">
        <v>45</v>
      </c>
      <c r="B40" s="73"/>
      <c r="C40" s="75"/>
      <c r="D40" s="75"/>
      <c r="E40" s="75"/>
      <c r="F40" s="75"/>
      <c r="G40" s="75"/>
      <c r="H40" s="75"/>
      <c r="I40" s="75"/>
    </row>
    <row r="41" spans="1:9" x14ac:dyDescent="0.2">
      <c r="A41" s="63"/>
      <c r="B41" s="64"/>
      <c r="C41" s="28"/>
      <c r="D41" s="28"/>
      <c r="E41" s="28"/>
      <c r="F41" s="28"/>
      <c r="G41" s="28"/>
      <c r="H41" s="28"/>
      <c r="I41" s="28"/>
    </row>
    <row r="42" spans="1:9" x14ac:dyDescent="0.2">
      <c r="A42" s="63" t="s">
        <v>46</v>
      </c>
      <c r="B42" s="64"/>
      <c r="C42" s="28"/>
      <c r="D42" s="28"/>
      <c r="E42" s="28"/>
      <c r="F42" s="28"/>
      <c r="G42" s="28"/>
      <c r="H42" s="28"/>
      <c r="I42" s="28"/>
    </row>
    <row r="43" spans="1:9" x14ac:dyDescent="0.2">
      <c r="A43" s="63"/>
      <c r="B43" s="64"/>
      <c r="C43" s="28"/>
      <c r="D43" s="28"/>
      <c r="E43" s="28"/>
      <c r="F43" s="28"/>
      <c r="G43" s="28"/>
      <c r="H43" s="28"/>
      <c r="I43" s="28"/>
    </row>
    <row r="44" spans="1:9" x14ac:dyDescent="0.2">
      <c r="A44" s="84" t="s">
        <v>47</v>
      </c>
      <c r="B44" s="76"/>
      <c r="C44" s="28"/>
      <c r="D44" s="28"/>
      <c r="E44" s="28"/>
      <c r="F44" s="28"/>
      <c r="G44" s="28"/>
      <c r="H44" s="28"/>
      <c r="I44" s="28"/>
    </row>
    <row r="45" spans="1:9" x14ac:dyDescent="0.2">
      <c r="A45" s="85" t="s">
        <v>48</v>
      </c>
      <c r="B45" s="86"/>
      <c r="C45" s="28"/>
      <c r="D45" s="28"/>
      <c r="E45" s="28"/>
      <c r="F45" s="28"/>
      <c r="G45" s="28"/>
      <c r="H45" s="28"/>
      <c r="I45" s="28"/>
    </row>
    <row r="46" spans="1:9" x14ac:dyDescent="0.2">
      <c r="A46" s="55"/>
      <c r="B46" s="55"/>
      <c r="C46" s="55"/>
      <c r="D46" s="55"/>
      <c r="E46" s="55"/>
      <c r="F46" s="55"/>
      <c r="G46" s="55"/>
      <c r="H46" s="55"/>
      <c r="I46" s="55"/>
    </row>
    <row r="47" spans="1:9" x14ac:dyDescent="0.2">
      <c r="A47" s="55"/>
      <c r="B47" s="55"/>
      <c r="C47" s="55"/>
      <c r="D47" s="55"/>
      <c r="E47" s="55"/>
      <c r="F47" s="55"/>
      <c r="G47" s="55"/>
      <c r="H47" s="55"/>
      <c r="I47" s="55"/>
    </row>
    <row r="48" spans="1:9" x14ac:dyDescent="0.2">
      <c r="A48" s="55"/>
      <c r="B48" s="55"/>
      <c r="C48" s="55"/>
      <c r="D48" s="55"/>
      <c r="E48" s="55"/>
      <c r="F48" s="55"/>
      <c r="G48" s="55"/>
      <c r="H48" s="55"/>
      <c r="I48" s="55"/>
    </row>
  </sheetData>
  <sheetProtection selectLockedCells="1"/>
  <mergeCells count="4">
    <mergeCell ref="A9:I9"/>
    <mergeCell ref="A11:I11"/>
    <mergeCell ref="A13:I13"/>
    <mergeCell ref="A18:I18"/>
  </mergeCells>
  <printOptions horizontalCentered="1"/>
  <pageMargins left="0.75" right="0.75" top="0.6" bottom="0.55000000000000004" header="0.28000000000000003" footer="0.16"/>
  <pageSetup scale="82"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E38" sqref="E38"/>
    </sheetView>
  </sheetViews>
  <sheetFormatPr defaultRowHeight="12.75" x14ac:dyDescent="0.2"/>
  <cols>
    <col min="1" max="2" width="14.7109375" customWidth="1"/>
    <col min="3" max="8" width="14" customWidth="1"/>
    <col min="9" max="9" width="13.140625" customWidth="1"/>
  </cols>
  <sheetData>
    <row r="1" spans="1:10" x14ac:dyDescent="0.2">
      <c r="A1" s="10"/>
      <c r="B1" s="10"/>
      <c r="C1" s="10"/>
      <c r="D1" s="10"/>
      <c r="E1" s="10"/>
      <c r="F1" s="10"/>
      <c r="G1" s="10"/>
      <c r="H1" s="10"/>
      <c r="I1" s="10"/>
    </row>
    <row r="2" spans="1:10" x14ac:dyDescent="0.2">
      <c r="A2" s="10" t="s">
        <v>0</v>
      </c>
      <c r="B2" s="22" t="s">
        <v>1</v>
      </c>
      <c r="C2" s="11"/>
      <c r="D2" s="11"/>
      <c r="E2" s="30"/>
      <c r="F2" s="10"/>
      <c r="G2" s="31" t="s">
        <v>2</v>
      </c>
      <c r="H2" s="11" t="s">
        <v>150</v>
      </c>
      <c r="I2" s="11"/>
    </row>
    <row r="3" spans="1:10" x14ac:dyDescent="0.2">
      <c r="A3" s="10" t="s">
        <v>4</v>
      </c>
      <c r="B3" s="22" t="s">
        <v>151</v>
      </c>
      <c r="C3" s="11"/>
      <c r="D3" s="11"/>
      <c r="E3" s="30"/>
      <c r="F3" s="10"/>
      <c r="G3" s="31" t="s">
        <v>6</v>
      </c>
      <c r="H3" s="12" t="s">
        <v>152</v>
      </c>
      <c r="I3" s="12"/>
    </row>
    <row r="4" spans="1:10" ht="15" x14ac:dyDescent="0.25">
      <c r="A4" s="10" t="s">
        <v>8</v>
      </c>
      <c r="B4" s="90" t="s">
        <v>160</v>
      </c>
      <c r="C4" s="11"/>
      <c r="D4" s="11"/>
      <c r="E4" s="30"/>
      <c r="F4" s="10"/>
      <c r="G4" s="31" t="s">
        <v>10</v>
      </c>
      <c r="H4" s="22" t="s">
        <v>119</v>
      </c>
      <c r="I4" s="11"/>
    </row>
    <row r="5" spans="1:10" ht="15" x14ac:dyDescent="0.25">
      <c r="A5" s="10" t="s">
        <v>12</v>
      </c>
      <c r="B5" s="90" t="s">
        <v>161</v>
      </c>
      <c r="C5" s="12"/>
      <c r="D5" s="12"/>
      <c r="E5" s="30"/>
      <c r="F5" s="10"/>
      <c r="G5" s="31" t="s">
        <v>14</v>
      </c>
      <c r="H5" s="23" t="s">
        <v>162</v>
      </c>
      <c r="I5" s="12"/>
    </row>
    <row r="6" spans="1:10" x14ac:dyDescent="0.2">
      <c r="A6" s="10"/>
      <c r="B6" s="10"/>
      <c r="C6" s="10"/>
      <c r="D6" s="10"/>
      <c r="E6" s="10"/>
      <c r="F6" s="10"/>
      <c r="G6" s="10"/>
      <c r="H6" s="10"/>
      <c r="I6" s="10"/>
    </row>
    <row r="7" spans="1:10" x14ac:dyDescent="0.2">
      <c r="A7" s="10"/>
      <c r="B7" s="10"/>
      <c r="C7" s="10"/>
      <c r="D7" s="10"/>
      <c r="E7" s="10"/>
      <c r="F7" s="10"/>
      <c r="G7" s="10"/>
      <c r="H7" s="10"/>
      <c r="I7" s="10"/>
    </row>
    <row r="8" spans="1:10" x14ac:dyDescent="0.2">
      <c r="A8" s="10" t="s">
        <v>16</v>
      </c>
      <c r="B8" s="10"/>
      <c r="C8" s="30"/>
      <c r="D8" s="30"/>
      <c r="E8" s="30"/>
      <c r="F8" s="30"/>
      <c r="G8" s="30"/>
      <c r="H8" s="30"/>
      <c r="I8" s="30"/>
    </row>
    <row r="9" spans="1:10" ht="27" customHeight="1" x14ac:dyDescent="0.2">
      <c r="A9" s="121" t="s">
        <v>163</v>
      </c>
      <c r="B9" s="121"/>
      <c r="C9" s="121"/>
      <c r="D9" s="121"/>
      <c r="E9" s="121"/>
      <c r="F9" s="121"/>
      <c r="G9" s="121"/>
      <c r="H9" s="121"/>
      <c r="I9" s="121"/>
      <c r="J9" s="9"/>
    </row>
    <row r="10" spans="1:10" x14ac:dyDescent="0.2">
      <c r="A10" s="10"/>
      <c r="B10" s="10"/>
      <c r="C10" s="30"/>
      <c r="D10" s="30"/>
      <c r="E10" s="30"/>
      <c r="F10" s="30"/>
      <c r="G10" s="30"/>
      <c r="H10" s="30"/>
      <c r="I10" s="30"/>
    </row>
    <row r="11" spans="1:10" x14ac:dyDescent="0.2">
      <c r="A11" s="10" t="s">
        <v>18</v>
      </c>
      <c r="B11" s="10"/>
      <c r="C11" s="30"/>
      <c r="D11" s="30"/>
      <c r="E11" s="30"/>
      <c r="F11" s="30"/>
      <c r="G11" s="30"/>
      <c r="H11" s="30"/>
      <c r="I11" s="30"/>
    </row>
    <row r="12" spans="1:10" x14ac:dyDescent="0.2">
      <c r="A12" s="16" t="s">
        <v>164</v>
      </c>
      <c r="B12" s="10"/>
      <c r="C12" s="30"/>
      <c r="D12" s="30"/>
      <c r="E12" s="30"/>
      <c r="F12" s="30"/>
      <c r="G12" s="30"/>
      <c r="H12" s="30"/>
      <c r="I12" s="30"/>
    </row>
    <row r="13" spans="1:10" x14ac:dyDescent="0.2">
      <c r="A13" s="55" t="s">
        <v>20</v>
      </c>
      <c r="B13" s="10"/>
      <c r="C13" s="30"/>
      <c r="D13" s="30"/>
      <c r="E13" s="30"/>
      <c r="F13" s="30"/>
      <c r="G13" s="30"/>
      <c r="H13" s="30"/>
      <c r="I13" s="30"/>
    </row>
    <row r="14" spans="1:10" x14ac:dyDescent="0.2">
      <c r="A14" s="16" t="s">
        <v>165</v>
      </c>
      <c r="B14" s="10"/>
      <c r="C14" s="30"/>
      <c r="D14" s="30"/>
      <c r="E14" s="30"/>
      <c r="F14" s="30"/>
      <c r="G14" s="30"/>
      <c r="H14" s="30"/>
      <c r="I14" s="30"/>
    </row>
    <row r="15" spans="1:10" x14ac:dyDescent="0.2">
      <c r="A15" s="32" t="s">
        <v>22</v>
      </c>
      <c r="B15" s="10"/>
      <c r="C15" s="30"/>
      <c r="D15" s="30"/>
      <c r="E15" s="30"/>
      <c r="F15" s="30"/>
      <c r="G15" s="30"/>
      <c r="H15" s="30"/>
      <c r="I15" s="30"/>
    </row>
    <row r="16" spans="1:10" x14ac:dyDescent="0.2">
      <c r="A16" s="10"/>
      <c r="B16" s="10"/>
      <c r="C16" s="30"/>
      <c r="D16" s="30"/>
      <c r="E16" s="30"/>
      <c r="F16" s="30"/>
      <c r="G16" s="30"/>
      <c r="H16" s="30"/>
      <c r="I16" s="30"/>
    </row>
    <row r="17" spans="1:9" x14ac:dyDescent="0.2">
      <c r="A17" s="32" t="s">
        <v>23</v>
      </c>
      <c r="B17" s="10"/>
      <c r="C17" s="30"/>
      <c r="D17" s="30"/>
      <c r="E17" s="30"/>
      <c r="F17" s="30"/>
      <c r="G17" s="30"/>
      <c r="H17" s="30"/>
      <c r="I17" s="30"/>
    </row>
    <row r="18" spans="1:9" x14ac:dyDescent="0.2">
      <c r="A18" s="30" t="s">
        <v>166</v>
      </c>
      <c r="B18" s="30"/>
      <c r="C18" s="30"/>
      <c r="D18" s="30"/>
      <c r="E18" s="30"/>
      <c r="F18" s="30"/>
      <c r="G18" s="30"/>
      <c r="H18" s="30"/>
      <c r="I18" s="30"/>
    </row>
    <row r="19" spans="1:9" x14ac:dyDescent="0.2">
      <c r="A19" s="100" t="s">
        <v>24</v>
      </c>
      <c r="B19" s="101"/>
      <c r="C19" s="101"/>
      <c r="D19" s="101"/>
      <c r="E19" s="101"/>
      <c r="F19" s="101"/>
      <c r="G19" s="101"/>
      <c r="H19" s="101"/>
      <c r="I19" s="102"/>
    </row>
    <row r="20" spans="1:9" x14ac:dyDescent="0.2">
      <c r="A20" s="33"/>
      <c r="B20" s="34"/>
      <c r="C20" s="35" t="s">
        <v>25</v>
      </c>
      <c r="D20" s="35" t="s">
        <v>26</v>
      </c>
      <c r="E20" s="35" t="s">
        <v>27</v>
      </c>
      <c r="F20" s="35" t="s">
        <v>28</v>
      </c>
      <c r="G20" s="35" t="s">
        <v>29</v>
      </c>
      <c r="H20" s="35" t="s">
        <v>30</v>
      </c>
      <c r="I20" s="35" t="s">
        <v>31</v>
      </c>
    </row>
    <row r="21" spans="1:9" x14ac:dyDescent="0.2">
      <c r="A21" s="33"/>
      <c r="B21" s="34"/>
      <c r="C21" s="36" t="s">
        <v>32</v>
      </c>
      <c r="D21" s="37" t="s">
        <v>32</v>
      </c>
      <c r="E21" s="36" t="s">
        <v>32</v>
      </c>
      <c r="F21" s="36" t="s">
        <v>32</v>
      </c>
      <c r="G21" s="36" t="s">
        <v>33</v>
      </c>
      <c r="H21" s="36" t="s">
        <v>33</v>
      </c>
      <c r="I21" s="36" t="s">
        <v>33</v>
      </c>
    </row>
    <row r="22" spans="1:9" x14ac:dyDescent="0.2">
      <c r="A22" s="33" t="s">
        <v>34</v>
      </c>
      <c r="B22" s="34"/>
      <c r="C22" s="24"/>
      <c r="D22" s="13"/>
      <c r="E22" s="13"/>
      <c r="F22" s="13"/>
      <c r="G22" s="13"/>
      <c r="H22" s="13"/>
      <c r="I22" s="13"/>
    </row>
    <row r="23" spans="1:9" x14ac:dyDescent="0.2">
      <c r="A23" s="33" t="s">
        <v>35</v>
      </c>
      <c r="B23" s="34"/>
      <c r="C23" s="24"/>
      <c r="D23" s="13"/>
      <c r="E23" s="13"/>
      <c r="F23" s="13">
        <v>24517</v>
      </c>
      <c r="G23" s="13"/>
      <c r="H23" s="13"/>
      <c r="I23" s="13"/>
    </row>
    <row r="24" spans="1:9" x14ac:dyDescent="0.2">
      <c r="A24" s="33" t="s">
        <v>36</v>
      </c>
      <c r="B24" s="34"/>
      <c r="C24" s="24"/>
      <c r="D24" s="13"/>
      <c r="E24" s="13"/>
      <c r="F24" s="13">
        <v>0</v>
      </c>
      <c r="G24" s="13"/>
      <c r="H24" s="13"/>
      <c r="I24" s="13"/>
    </row>
    <row r="25" spans="1:9" x14ac:dyDescent="0.2">
      <c r="A25" s="33" t="s">
        <v>37</v>
      </c>
      <c r="B25" s="34"/>
      <c r="C25" s="24"/>
      <c r="D25" s="13"/>
      <c r="E25" s="13"/>
      <c r="F25" s="24">
        <v>0</v>
      </c>
      <c r="G25" s="13"/>
      <c r="H25" s="13"/>
      <c r="I25" s="13"/>
    </row>
    <row r="26" spans="1:9" x14ac:dyDescent="0.2">
      <c r="A26" s="33"/>
      <c r="B26" s="34"/>
      <c r="C26" s="24"/>
      <c r="D26" s="13"/>
      <c r="E26" s="13"/>
      <c r="F26" s="13"/>
      <c r="G26" s="13"/>
      <c r="H26" s="13"/>
      <c r="I26" s="13"/>
    </row>
    <row r="27" spans="1:9" x14ac:dyDescent="0.2">
      <c r="A27" s="33" t="s">
        <v>38</v>
      </c>
      <c r="B27" s="12"/>
      <c r="C27" s="38"/>
      <c r="D27" s="38"/>
      <c r="E27" s="38"/>
      <c r="F27" s="38"/>
      <c r="G27" s="38"/>
      <c r="H27" s="38"/>
      <c r="I27" s="24"/>
    </row>
    <row r="28" spans="1:9" x14ac:dyDescent="0.2">
      <c r="A28" s="39" t="s">
        <v>39</v>
      </c>
      <c r="B28" s="34"/>
      <c r="C28" s="24"/>
      <c r="D28" s="40"/>
      <c r="E28" s="38"/>
      <c r="F28" s="38"/>
      <c r="G28" s="38"/>
      <c r="H28" s="38"/>
      <c r="I28" s="24"/>
    </row>
    <row r="29" spans="1:9" x14ac:dyDescent="0.2">
      <c r="A29" s="41"/>
      <c r="B29" s="42"/>
      <c r="C29" s="24"/>
      <c r="D29" s="13"/>
      <c r="E29" s="13"/>
      <c r="F29" s="13"/>
      <c r="G29" s="13"/>
      <c r="H29" s="13"/>
      <c r="I29" s="13"/>
    </row>
    <row r="30" spans="1:9" x14ac:dyDescent="0.2">
      <c r="A30" s="41"/>
      <c r="B30" s="42"/>
      <c r="C30" s="24"/>
      <c r="D30" s="13"/>
      <c r="E30" s="13"/>
      <c r="F30" s="13"/>
      <c r="G30" s="13"/>
      <c r="H30" s="13"/>
      <c r="I30" s="13"/>
    </row>
    <row r="31" spans="1:9" x14ac:dyDescent="0.2">
      <c r="A31" s="41"/>
      <c r="B31" s="42"/>
      <c r="C31" s="24"/>
      <c r="D31" s="13"/>
      <c r="E31" s="13"/>
      <c r="F31" s="13"/>
      <c r="G31" s="13"/>
      <c r="H31" s="13"/>
      <c r="I31" s="13"/>
    </row>
    <row r="32" spans="1:9" x14ac:dyDescent="0.2">
      <c r="A32" s="33" t="s">
        <v>40</v>
      </c>
      <c r="B32" s="34"/>
      <c r="C32" s="24">
        <f t="shared" ref="C32:I32" si="0">SUM(C29:C31)</f>
        <v>0</v>
      </c>
      <c r="D32" s="24">
        <f t="shared" si="0"/>
        <v>0</v>
      </c>
      <c r="E32" s="24">
        <f t="shared" si="0"/>
        <v>0</v>
      </c>
      <c r="F32" s="24">
        <f t="shared" si="0"/>
        <v>0</v>
      </c>
      <c r="G32" s="24">
        <f t="shared" si="0"/>
        <v>0</v>
      </c>
      <c r="H32" s="24">
        <f t="shared" si="0"/>
        <v>0</v>
      </c>
      <c r="I32" s="24">
        <f t="shared" si="0"/>
        <v>0</v>
      </c>
    </row>
    <row r="33" spans="1:9" x14ac:dyDescent="0.2">
      <c r="A33" s="33"/>
      <c r="B33" s="34"/>
      <c r="C33" s="24"/>
      <c r="D33" s="13"/>
      <c r="E33" s="13"/>
      <c r="F33" s="13"/>
      <c r="G33" s="13"/>
      <c r="H33" s="13"/>
      <c r="I33" s="13"/>
    </row>
    <row r="34" spans="1:9" x14ac:dyDescent="0.2">
      <c r="A34" s="33" t="s">
        <v>41</v>
      </c>
      <c r="B34" s="34"/>
      <c r="C34" s="24">
        <f>+C23+C24-C25+C32</f>
        <v>0</v>
      </c>
      <c r="D34" s="24">
        <f t="shared" ref="D34:I34" si="1">+D23+D24-D25+D32</f>
        <v>0</v>
      </c>
      <c r="E34" s="24">
        <f>+E23+E24-E25+E32</f>
        <v>0</v>
      </c>
      <c r="F34" s="24">
        <f t="shared" si="1"/>
        <v>24517</v>
      </c>
      <c r="G34" s="24">
        <f>+G23+G24-G25+G32</f>
        <v>0</v>
      </c>
      <c r="H34" s="24">
        <f>+H23+H24-H25+H32</f>
        <v>0</v>
      </c>
      <c r="I34" s="24">
        <f t="shared" si="1"/>
        <v>0</v>
      </c>
    </row>
    <row r="35" spans="1:9" x14ac:dyDescent="0.2">
      <c r="A35" s="41"/>
      <c r="B35" s="42"/>
      <c r="C35" s="43"/>
      <c r="D35" s="25"/>
      <c r="E35" s="25"/>
      <c r="F35" s="13"/>
      <c r="G35" s="13"/>
      <c r="H35" s="13"/>
      <c r="I35" s="13"/>
    </row>
    <row r="36" spans="1:9" x14ac:dyDescent="0.2">
      <c r="A36" s="33" t="s">
        <v>42</v>
      </c>
      <c r="B36" s="34"/>
      <c r="C36" s="43"/>
      <c r="D36" s="25"/>
      <c r="E36" s="25"/>
      <c r="F36" s="13"/>
      <c r="G36" s="13"/>
      <c r="H36" s="13"/>
      <c r="I36" s="13"/>
    </row>
    <row r="37" spans="1:9" x14ac:dyDescent="0.2">
      <c r="A37" s="41"/>
      <c r="B37" s="42"/>
      <c r="C37" s="43"/>
      <c r="D37" s="25"/>
      <c r="E37" s="25"/>
      <c r="F37" s="13"/>
      <c r="G37" s="13"/>
      <c r="H37" s="13"/>
      <c r="I37" s="13"/>
    </row>
    <row r="38" spans="1:9" x14ac:dyDescent="0.2">
      <c r="A38" s="33" t="s">
        <v>43</v>
      </c>
      <c r="B38" s="44"/>
      <c r="C38" s="45">
        <f>C34-C36</f>
        <v>0</v>
      </c>
      <c r="D38" s="45">
        <f t="shared" ref="D38:I38" si="2">D34-D36</f>
        <v>0</v>
      </c>
      <c r="E38" s="45">
        <f t="shared" si="2"/>
        <v>0</v>
      </c>
      <c r="F38" s="46">
        <f t="shared" si="2"/>
        <v>24517</v>
      </c>
      <c r="G38" s="46">
        <f t="shared" si="2"/>
        <v>0</v>
      </c>
      <c r="H38" s="46">
        <f t="shared" si="2"/>
        <v>0</v>
      </c>
      <c r="I38" s="46">
        <f t="shared" si="2"/>
        <v>0</v>
      </c>
    </row>
    <row r="39" spans="1:9" x14ac:dyDescent="0.2">
      <c r="A39" s="47"/>
      <c r="B39" s="47"/>
      <c r="C39" s="48"/>
      <c r="D39" s="48"/>
      <c r="E39" s="48"/>
      <c r="F39" s="48"/>
      <c r="G39" s="48"/>
      <c r="H39" s="48"/>
      <c r="I39" s="48"/>
    </row>
    <row r="40" spans="1:9" x14ac:dyDescent="0.2">
      <c r="A40" s="49" t="s">
        <v>44</v>
      </c>
      <c r="B40" s="11"/>
      <c r="C40" s="50"/>
      <c r="D40" s="50"/>
      <c r="E40" s="50"/>
      <c r="F40" s="50"/>
      <c r="G40" s="50"/>
      <c r="H40" s="50"/>
      <c r="I40" s="50"/>
    </row>
    <row r="41" spans="1:9" x14ac:dyDescent="0.2">
      <c r="A41" s="51" t="s">
        <v>45</v>
      </c>
      <c r="B41" s="42"/>
      <c r="C41" s="25"/>
      <c r="D41" s="25"/>
      <c r="E41" s="25"/>
      <c r="F41" s="25"/>
      <c r="G41" s="25"/>
      <c r="H41" s="25"/>
      <c r="I41" s="25"/>
    </row>
    <row r="42" spans="1:9" x14ac:dyDescent="0.2">
      <c r="A42" s="33"/>
      <c r="B42" s="34"/>
      <c r="C42" s="13"/>
      <c r="D42" s="13"/>
      <c r="E42" s="13"/>
      <c r="F42" s="13"/>
      <c r="G42" s="13"/>
      <c r="H42" s="13"/>
      <c r="I42" s="13"/>
    </row>
    <row r="43" spans="1:9" x14ac:dyDescent="0.2">
      <c r="A43" s="33" t="s">
        <v>46</v>
      </c>
      <c r="B43" s="34"/>
      <c r="C43" s="13"/>
      <c r="D43" s="13"/>
      <c r="E43" s="13"/>
      <c r="F43" s="13"/>
      <c r="G43" s="13"/>
      <c r="H43" s="13"/>
      <c r="I43" s="13"/>
    </row>
    <row r="44" spans="1:9" x14ac:dyDescent="0.2">
      <c r="A44" s="33"/>
      <c r="B44" s="34"/>
      <c r="C44" s="13"/>
      <c r="D44" s="13"/>
      <c r="E44" s="13"/>
      <c r="F44" s="13"/>
      <c r="G44" s="13"/>
      <c r="H44" s="13"/>
      <c r="I44" s="13"/>
    </row>
    <row r="45" spans="1:9" x14ac:dyDescent="0.2">
      <c r="A45" s="52" t="s">
        <v>47</v>
      </c>
      <c r="B45" s="44"/>
      <c r="C45" s="13"/>
      <c r="D45" s="13"/>
      <c r="E45" s="13"/>
      <c r="F45" s="13"/>
      <c r="G45" s="13"/>
      <c r="H45" s="13"/>
      <c r="I45" s="13"/>
    </row>
    <row r="46" spans="1:9" x14ac:dyDescent="0.2">
      <c r="A46" s="53" t="s">
        <v>48</v>
      </c>
      <c r="B46" s="54"/>
      <c r="C46" s="13"/>
      <c r="D46" s="13"/>
      <c r="E46" s="13"/>
      <c r="F46" s="13"/>
      <c r="G46" s="13"/>
      <c r="H46" s="13"/>
      <c r="I46" s="13"/>
    </row>
    <row r="47" spans="1:9" x14ac:dyDescent="0.2">
      <c r="A47" s="10"/>
      <c r="B47" s="10"/>
      <c r="C47" s="10"/>
      <c r="D47" s="10"/>
      <c r="E47" s="10"/>
      <c r="F47" s="10"/>
      <c r="G47" s="10"/>
      <c r="H47" s="10"/>
      <c r="I47" s="10"/>
    </row>
    <row r="48" spans="1:9" x14ac:dyDescent="0.2">
      <c r="A48" s="10"/>
      <c r="B48" s="10"/>
      <c r="C48" s="10"/>
      <c r="D48" s="10"/>
      <c r="E48" s="10"/>
      <c r="F48" s="10"/>
      <c r="G48" s="10"/>
      <c r="H48" s="10"/>
      <c r="I48" s="10"/>
    </row>
  </sheetData>
  <sheetProtection selectLockedCells="1"/>
  <mergeCells count="2">
    <mergeCell ref="A9:I9"/>
    <mergeCell ref="A19:I19"/>
  </mergeCells>
  <printOptions horizontalCentered="1"/>
  <pageMargins left="0.75" right="0.75" top="0.6" bottom="0.55000000000000004" header="0.28000000000000003" footer="0.16"/>
  <pageSetup scale="85"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E38" sqref="E38"/>
    </sheetView>
  </sheetViews>
  <sheetFormatPr defaultRowHeight="12.75" x14ac:dyDescent="0.2"/>
  <cols>
    <col min="1" max="2" width="14.7109375" customWidth="1"/>
    <col min="3" max="8" width="14" customWidth="1"/>
    <col min="9" max="9" width="13.140625" customWidth="1"/>
  </cols>
  <sheetData>
    <row r="1" spans="1:10" x14ac:dyDescent="0.2">
      <c r="A1" s="10"/>
      <c r="B1" s="10"/>
      <c r="C1" s="10"/>
      <c r="D1" s="10"/>
      <c r="E1" s="10"/>
      <c r="F1" s="10"/>
      <c r="G1" s="10"/>
      <c r="H1" s="10"/>
      <c r="I1" s="10"/>
    </row>
    <row r="2" spans="1:10" x14ac:dyDescent="0.2">
      <c r="A2" s="10" t="s">
        <v>0</v>
      </c>
      <c r="B2" s="22" t="s">
        <v>1</v>
      </c>
      <c r="C2" s="11"/>
      <c r="D2" s="11"/>
      <c r="E2" s="30"/>
      <c r="F2" s="10"/>
      <c r="G2" s="31" t="s">
        <v>2</v>
      </c>
      <c r="H2" s="11" t="s">
        <v>150</v>
      </c>
      <c r="I2" s="11"/>
    </row>
    <row r="3" spans="1:10" x14ac:dyDescent="0.2">
      <c r="A3" s="10" t="s">
        <v>4</v>
      </c>
      <c r="B3" s="22" t="s">
        <v>151</v>
      </c>
      <c r="C3" s="11"/>
      <c r="D3" s="11"/>
      <c r="E3" s="30"/>
      <c r="F3" s="10"/>
      <c r="G3" s="31" t="s">
        <v>6</v>
      </c>
      <c r="H3" s="12" t="s">
        <v>152</v>
      </c>
      <c r="I3" s="12"/>
    </row>
    <row r="4" spans="1:10" ht="15" x14ac:dyDescent="0.25">
      <c r="A4" s="10" t="s">
        <v>8</v>
      </c>
      <c r="B4" s="90" t="s">
        <v>167</v>
      </c>
      <c r="C4" s="11"/>
      <c r="D4" s="11"/>
      <c r="E4" s="30"/>
      <c r="F4" s="10"/>
      <c r="G4" s="31" t="s">
        <v>10</v>
      </c>
      <c r="H4" s="22" t="s">
        <v>119</v>
      </c>
      <c r="I4" s="11"/>
    </row>
    <row r="5" spans="1:10" x14ac:dyDescent="0.2">
      <c r="A5" s="10" t="s">
        <v>12</v>
      </c>
      <c r="B5" s="22" t="s">
        <v>168</v>
      </c>
      <c r="C5" s="12"/>
      <c r="D5" s="12"/>
      <c r="E5" s="30"/>
      <c r="F5" s="10"/>
      <c r="G5" s="31" t="s">
        <v>14</v>
      </c>
      <c r="H5" s="23" t="s">
        <v>169</v>
      </c>
      <c r="I5" s="12"/>
    </row>
    <row r="6" spans="1:10" x14ac:dyDescent="0.2">
      <c r="A6" s="10"/>
      <c r="B6" s="10"/>
      <c r="C6" s="10"/>
      <c r="D6" s="10"/>
      <c r="E6" s="10"/>
      <c r="F6" s="10"/>
      <c r="G6" s="10"/>
      <c r="H6" s="10"/>
      <c r="I6" s="10"/>
    </row>
    <row r="7" spans="1:10" x14ac:dyDescent="0.2">
      <c r="A7" s="10"/>
      <c r="B7" s="10"/>
      <c r="C7" s="10"/>
      <c r="D7" s="10"/>
      <c r="E7" s="10"/>
      <c r="F7" s="10"/>
      <c r="G7" s="10"/>
      <c r="H7" s="10"/>
      <c r="I7" s="10"/>
    </row>
    <row r="8" spans="1:10" x14ac:dyDescent="0.2">
      <c r="A8" s="55" t="s">
        <v>16</v>
      </c>
      <c r="B8" s="55"/>
      <c r="C8" s="57"/>
      <c r="D8" s="57"/>
      <c r="E8" s="57"/>
      <c r="F8" s="57"/>
      <c r="G8" s="57"/>
      <c r="H8" s="57"/>
      <c r="I8" s="57"/>
    </row>
    <row r="9" spans="1:10" ht="15.75" customHeight="1" x14ac:dyDescent="0.2">
      <c r="A9" s="117" t="s">
        <v>156</v>
      </c>
      <c r="B9" s="118"/>
      <c r="C9" s="118"/>
      <c r="D9" s="118"/>
      <c r="E9" s="118"/>
      <c r="F9" s="118"/>
      <c r="G9" s="118"/>
      <c r="H9" s="118"/>
      <c r="I9" s="118"/>
      <c r="J9" s="9"/>
    </row>
    <row r="10" spans="1:10" x14ac:dyDescent="0.2">
      <c r="A10" s="55" t="s">
        <v>18</v>
      </c>
      <c r="B10" s="55"/>
      <c r="C10" s="57"/>
      <c r="D10" s="57"/>
      <c r="E10" s="57"/>
      <c r="F10" s="57"/>
      <c r="G10" s="57"/>
      <c r="H10" s="57"/>
      <c r="I10" s="57"/>
    </row>
    <row r="11" spans="1:10" x14ac:dyDescent="0.2">
      <c r="A11" s="16" t="s">
        <v>157</v>
      </c>
      <c r="B11" s="55"/>
      <c r="C11" s="57"/>
      <c r="D11" s="57"/>
      <c r="E11" s="57"/>
      <c r="F11" s="57"/>
      <c r="G11" s="57"/>
      <c r="H11" s="57"/>
      <c r="I11" s="57"/>
    </row>
    <row r="12" spans="1:10" x14ac:dyDescent="0.2">
      <c r="A12" s="55" t="s">
        <v>20</v>
      </c>
      <c r="B12" s="55"/>
      <c r="C12" s="57"/>
      <c r="D12" s="57"/>
      <c r="E12" s="57"/>
      <c r="F12" s="57"/>
      <c r="G12" s="57"/>
      <c r="H12" s="57"/>
      <c r="I12" s="57"/>
    </row>
    <row r="13" spans="1:10" ht="27.75" customHeight="1" x14ac:dyDescent="0.2">
      <c r="A13" s="117" t="s">
        <v>158</v>
      </c>
      <c r="B13" s="119"/>
      <c r="C13" s="119"/>
      <c r="D13" s="119"/>
      <c r="E13" s="119"/>
      <c r="F13" s="119"/>
      <c r="G13" s="119"/>
      <c r="H13" s="119"/>
      <c r="I13" s="119"/>
    </row>
    <row r="14" spans="1:10" x14ac:dyDescent="0.2">
      <c r="A14" s="62" t="s">
        <v>22</v>
      </c>
      <c r="B14" s="55"/>
      <c r="C14" s="57"/>
      <c r="D14" s="57"/>
      <c r="E14" s="57"/>
      <c r="F14" s="57"/>
      <c r="G14" s="57"/>
      <c r="H14" s="57"/>
      <c r="I14" s="57"/>
    </row>
    <row r="15" spans="1:10" x14ac:dyDescent="0.2">
      <c r="A15" s="55"/>
      <c r="B15" s="55"/>
      <c r="C15" s="57"/>
      <c r="D15" s="57"/>
      <c r="E15" s="57"/>
      <c r="F15" s="57"/>
      <c r="G15" s="57"/>
      <c r="H15" s="57"/>
      <c r="I15" s="57"/>
    </row>
    <row r="16" spans="1:10" x14ac:dyDescent="0.2">
      <c r="A16" s="32" t="s">
        <v>23</v>
      </c>
      <c r="B16" s="10"/>
      <c r="C16" s="30"/>
      <c r="D16" s="30"/>
      <c r="E16" s="30"/>
      <c r="F16" s="30"/>
      <c r="G16" s="30"/>
      <c r="H16" s="30"/>
      <c r="I16" s="30"/>
    </row>
    <row r="17" spans="1:10" x14ac:dyDescent="0.2">
      <c r="A17" s="30" t="s">
        <v>170</v>
      </c>
      <c r="B17" s="30"/>
      <c r="C17" s="30"/>
      <c r="D17" s="30"/>
      <c r="E17" s="30"/>
      <c r="F17" s="30"/>
      <c r="G17" s="30"/>
      <c r="H17" s="30"/>
      <c r="I17" s="30"/>
    </row>
    <row r="18" spans="1:10" x14ac:dyDescent="0.2">
      <c r="A18" s="100" t="s">
        <v>24</v>
      </c>
      <c r="B18" s="101"/>
      <c r="C18" s="101"/>
      <c r="D18" s="101"/>
      <c r="E18" s="101"/>
      <c r="F18" s="101"/>
      <c r="G18" s="101"/>
      <c r="H18" s="101"/>
      <c r="I18" s="102"/>
    </row>
    <row r="19" spans="1:10" x14ac:dyDescent="0.2">
      <c r="A19" s="33"/>
      <c r="B19" s="34"/>
      <c r="C19" s="35" t="s">
        <v>25</v>
      </c>
      <c r="D19" s="35" t="s">
        <v>26</v>
      </c>
      <c r="E19" s="35" t="s">
        <v>27</v>
      </c>
      <c r="F19" s="35" t="s">
        <v>28</v>
      </c>
      <c r="G19" s="35" t="s">
        <v>29</v>
      </c>
      <c r="H19" s="35" t="s">
        <v>30</v>
      </c>
      <c r="I19" s="35" t="s">
        <v>31</v>
      </c>
    </row>
    <row r="20" spans="1:10" x14ac:dyDescent="0.2">
      <c r="A20" s="33"/>
      <c r="B20" s="34"/>
      <c r="C20" s="36" t="s">
        <v>32</v>
      </c>
      <c r="D20" s="37" t="s">
        <v>32</v>
      </c>
      <c r="E20" s="36" t="s">
        <v>32</v>
      </c>
      <c r="F20" s="36" t="s">
        <v>32</v>
      </c>
      <c r="G20" s="36" t="s">
        <v>33</v>
      </c>
      <c r="H20" s="36" t="s">
        <v>33</v>
      </c>
      <c r="I20" s="36" t="s">
        <v>33</v>
      </c>
    </row>
    <row r="21" spans="1:10" x14ac:dyDescent="0.2">
      <c r="A21" s="33" t="s">
        <v>34</v>
      </c>
      <c r="B21" s="34"/>
      <c r="C21" s="24">
        <v>250000</v>
      </c>
      <c r="D21" s="13"/>
      <c r="E21" s="13"/>
      <c r="F21" s="13"/>
      <c r="G21" s="13"/>
      <c r="H21" s="13"/>
      <c r="I21" s="13"/>
    </row>
    <row r="22" spans="1:10" x14ac:dyDescent="0.2">
      <c r="A22" s="33" t="s">
        <v>35</v>
      </c>
      <c r="B22" s="34"/>
      <c r="C22" s="24">
        <v>0</v>
      </c>
      <c r="D22" s="13">
        <v>0</v>
      </c>
      <c r="E22" s="13">
        <v>5610</v>
      </c>
      <c r="F22" s="13">
        <v>5808</v>
      </c>
      <c r="G22" s="13">
        <v>1843</v>
      </c>
      <c r="H22" s="13"/>
      <c r="I22" s="13"/>
    </row>
    <row r="23" spans="1:10" x14ac:dyDescent="0.2">
      <c r="A23" s="33" t="s">
        <v>36</v>
      </c>
      <c r="B23" s="34"/>
      <c r="C23" s="24">
        <v>0</v>
      </c>
      <c r="D23" s="13">
        <v>74223.73</v>
      </c>
      <c r="E23" s="13">
        <v>79292.59</v>
      </c>
      <c r="F23" s="13">
        <v>44800</v>
      </c>
      <c r="G23" s="13">
        <v>51684</v>
      </c>
      <c r="H23" s="13"/>
      <c r="I23" s="13"/>
      <c r="J23" s="17"/>
    </row>
    <row r="24" spans="1:10" x14ac:dyDescent="0.2">
      <c r="A24" s="33" t="s">
        <v>37</v>
      </c>
      <c r="B24" s="34"/>
      <c r="C24" s="24">
        <v>0</v>
      </c>
      <c r="D24" s="13">
        <v>68613.64</v>
      </c>
      <c r="E24" s="13">
        <v>79095.039999999994</v>
      </c>
      <c r="F24" s="24">
        <v>48765</v>
      </c>
      <c r="G24" s="13">
        <f>1843+51684</f>
        <v>53527</v>
      </c>
      <c r="H24" s="13"/>
      <c r="I24" s="13"/>
    </row>
    <row r="25" spans="1:10" x14ac:dyDescent="0.2">
      <c r="A25" s="33"/>
      <c r="B25" s="34"/>
      <c r="C25" s="24"/>
      <c r="D25" s="13"/>
      <c r="E25" s="13"/>
      <c r="F25" s="13"/>
      <c r="G25" s="13"/>
      <c r="H25" s="13"/>
      <c r="I25" s="13"/>
    </row>
    <row r="26" spans="1:10" x14ac:dyDescent="0.2">
      <c r="A26" s="33" t="s">
        <v>38</v>
      </c>
      <c r="B26" s="12"/>
      <c r="C26" s="38"/>
      <c r="D26" s="38"/>
      <c r="E26" s="38"/>
      <c r="F26" s="38"/>
      <c r="G26" s="38"/>
      <c r="H26" s="38"/>
      <c r="I26" s="24"/>
    </row>
    <row r="27" spans="1:10" x14ac:dyDescent="0.2">
      <c r="A27" s="39" t="s">
        <v>39</v>
      </c>
      <c r="B27" s="34"/>
      <c r="C27" s="24"/>
      <c r="D27" s="40"/>
      <c r="E27" s="38"/>
      <c r="F27" s="38"/>
      <c r="G27" s="38"/>
      <c r="H27" s="38"/>
      <c r="I27" s="24"/>
    </row>
    <row r="28" spans="1:10" x14ac:dyDescent="0.2">
      <c r="A28" s="41"/>
      <c r="B28" s="42"/>
      <c r="C28" s="24"/>
      <c r="D28" s="13"/>
      <c r="E28" s="13"/>
      <c r="F28" s="13"/>
      <c r="G28" s="13"/>
      <c r="H28" s="13"/>
      <c r="I28" s="13"/>
    </row>
    <row r="29" spans="1:10" x14ac:dyDescent="0.2">
      <c r="A29" s="41"/>
      <c r="B29" s="42"/>
      <c r="C29" s="24"/>
      <c r="D29" s="13"/>
      <c r="E29" s="13"/>
      <c r="F29" s="13"/>
      <c r="G29" s="13"/>
      <c r="H29" s="13"/>
      <c r="I29" s="13"/>
    </row>
    <row r="30" spans="1:10" x14ac:dyDescent="0.2">
      <c r="A30" s="41"/>
      <c r="B30" s="42"/>
      <c r="C30" s="24"/>
      <c r="D30" s="13"/>
      <c r="E30" s="13"/>
      <c r="F30" s="13"/>
      <c r="G30" s="13"/>
      <c r="H30" s="13"/>
      <c r="I30" s="13"/>
    </row>
    <row r="31" spans="1:10" x14ac:dyDescent="0.2">
      <c r="A31" s="33" t="s">
        <v>40</v>
      </c>
      <c r="B31" s="34"/>
      <c r="C31" s="24">
        <f t="shared" ref="C31:I31" si="0">SUM(C28:C30)</f>
        <v>0</v>
      </c>
      <c r="D31" s="24">
        <f t="shared" si="0"/>
        <v>0</v>
      </c>
      <c r="E31" s="24">
        <f t="shared" si="0"/>
        <v>0</v>
      </c>
      <c r="F31" s="24">
        <f t="shared" si="0"/>
        <v>0</v>
      </c>
      <c r="G31" s="24">
        <f t="shared" si="0"/>
        <v>0</v>
      </c>
      <c r="H31" s="24">
        <f t="shared" si="0"/>
        <v>0</v>
      </c>
      <c r="I31" s="24">
        <f t="shared" si="0"/>
        <v>0</v>
      </c>
    </row>
    <row r="32" spans="1:10" x14ac:dyDescent="0.2">
      <c r="A32" s="33"/>
      <c r="B32" s="34"/>
      <c r="C32" s="24"/>
      <c r="D32" s="13"/>
      <c r="E32" s="13"/>
      <c r="F32" s="13"/>
      <c r="G32" s="13"/>
      <c r="H32" s="13"/>
      <c r="I32" s="13"/>
    </row>
    <row r="33" spans="1:9" x14ac:dyDescent="0.2">
      <c r="A33" s="33" t="s">
        <v>41</v>
      </c>
      <c r="B33" s="34"/>
      <c r="C33" s="24">
        <f>+C22+C23-C24+C31</f>
        <v>0</v>
      </c>
      <c r="D33" s="24">
        <f t="shared" ref="D33:I33" si="1">+D22+D23-D24+D31</f>
        <v>5610.0899999999965</v>
      </c>
      <c r="E33" s="24">
        <f>+E22+E23-E24+E31</f>
        <v>5807.5500000000029</v>
      </c>
      <c r="F33" s="24">
        <f t="shared" si="1"/>
        <v>1843</v>
      </c>
      <c r="G33" s="24">
        <f>+G22+G23-G24+G31</f>
        <v>0</v>
      </c>
      <c r="H33" s="24">
        <f>+H22+H23-H24+H31</f>
        <v>0</v>
      </c>
      <c r="I33" s="24">
        <f t="shared" si="1"/>
        <v>0</v>
      </c>
    </row>
    <row r="34" spans="1:9" x14ac:dyDescent="0.2">
      <c r="A34" s="41"/>
      <c r="B34" s="42"/>
      <c r="C34" s="43"/>
      <c r="D34" s="25"/>
      <c r="E34" s="25"/>
      <c r="F34" s="13"/>
      <c r="G34" s="13"/>
      <c r="H34" s="13"/>
      <c r="I34" s="13"/>
    </row>
    <row r="35" spans="1:9" x14ac:dyDescent="0.2">
      <c r="A35" s="33" t="s">
        <v>42</v>
      </c>
      <c r="B35" s="34"/>
      <c r="C35" s="43">
        <v>222000</v>
      </c>
      <c r="D35" s="25">
        <v>153912.4</v>
      </c>
      <c r="E35" s="25">
        <v>88619.56</v>
      </c>
      <c r="F35" s="13">
        <v>53370</v>
      </c>
      <c r="G35" s="13"/>
      <c r="H35" s="13"/>
      <c r="I35" s="13"/>
    </row>
    <row r="36" spans="1:9" x14ac:dyDescent="0.2">
      <c r="A36" s="41"/>
      <c r="B36" s="42"/>
      <c r="C36" s="43"/>
      <c r="D36" s="25"/>
      <c r="E36" s="25"/>
      <c r="F36" s="13"/>
      <c r="G36" s="13"/>
      <c r="H36" s="13"/>
      <c r="I36" s="13"/>
    </row>
    <row r="37" spans="1:9" x14ac:dyDescent="0.2">
      <c r="A37" s="33" t="s">
        <v>43</v>
      </c>
      <c r="B37" s="44"/>
      <c r="C37" s="45">
        <f>C33-C35</f>
        <v>-222000</v>
      </c>
      <c r="D37" s="45">
        <f t="shared" ref="D37:I37" si="2">D33-D35</f>
        <v>-148302.31</v>
      </c>
      <c r="E37" s="45">
        <f t="shared" si="2"/>
        <v>-82812.009999999995</v>
      </c>
      <c r="F37" s="46">
        <f t="shared" si="2"/>
        <v>-51527</v>
      </c>
      <c r="G37" s="46">
        <f t="shared" si="2"/>
        <v>0</v>
      </c>
      <c r="H37" s="46">
        <f t="shared" si="2"/>
        <v>0</v>
      </c>
      <c r="I37" s="46">
        <f t="shared" si="2"/>
        <v>0</v>
      </c>
    </row>
    <row r="38" spans="1:9" x14ac:dyDescent="0.2">
      <c r="A38" s="47"/>
      <c r="B38" s="47"/>
      <c r="C38" s="48"/>
      <c r="D38" s="48"/>
      <c r="E38" s="48"/>
      <c r="F38" s="48"/>
      <c r="G38" s="48"/>
      <c r="H38" s="48"/>
      <c r="I38" s="48"/>
    </row>
    <row r="39" spans="1:9" x14ac:dyDescent="0.2">
      <c r="A39" s="49" t="s">
        <v>44</v>
      </c>
      <c r="B39" s="11"/>
      <c r="C39" s="50"/>
      <c r="D39" s="50"/>
      <c r="E39" s="50"/>
      <c r="F39" s="50"/>
      <c r="G39" s="50"/>
      <c r="H39" s="50"/>
      <c r="I39" s="50"/>
    </row>
    <row r="40" spans="1:9" x14ac:dyDescent="0.2">
      <c r="A40" s="51" t="s">
        <v>45</v>
      </c>
      <c r="B40" s="42"/>
      <c r="C40" s="25"/>
      <c r="D40" s="25"/>
      <c r="E40" s="25"/>
      <c r="F40" s="25"/>
      <c r="G40" s="25"/>
      <c r="H40" s="25"/>
      <c r="I40" s="25"/>
    </row>
    <row r="41" spans="1:9" x14ac:dyDescent="0.2">
      <c r="A41" s="33"/>
      <c r="B41" s="34"/>
      <c r="C41" s="13"/>
      <c r="D41" s="13"/>
      <c r="E41" s="13"/>
      <c r="F41" s="13"/>
      <c r="G41" s="13"/>
      <c r="H41" s="13"/>
      <c r="I41" s="13"/>
    </row>
    <row r="42" spans="1:9" x14ac:dyDescent="0.2">
      <c r="A42" s="33" t="s">
        <v>46</v>
      </c>
      <c r="B42" s="34"/>
      <c r="C42" s="13"/>
      <c r="D42" s="13"/>
      <c r="E42" s="13"/>
      <c r="F42" s="13"/>
      <c r="G42" s="13"/>
      <c r="H42" s="13"/>
      <c r="I42" s="13"/>
    </row>
    <row r="43" spans="1:9" x14ac:dyDescent="0.2">
      <c r="A43" s="33"/>
      <c r="B43" s="34"/>
      <c r="C43" s="13"/>
      <c r="D43" s="13"/>
      <c r="E43" s="13"/>
      <c r="F43" s="13"/>
      <c r="G43" s="13"/>
      <c r="H43" s="13"/>
      <c r="I43" s="13"/>
    </row>
    <row r="44" spans="1:9" x14ac:dyDescent="0.2">
      <c r="A44" s="52" t="s">
        <v>47</v>
      </c>
      <c r="B44" s="44"/>
      <c r="C44" s="13"/>
      <c r="D44" s="13"/>
      <c r="E44" s="13"/>
      <c r="F44" s="13"/>
      <c r="G44" s="13"/>
      <c r="H44" s="13"/>
      <c r="I44" s="13"/>
    </row>
    <row r="45" spans="1:9" x14ac:dyDescent="0.2">
      <c r="A45" s="53" t="s">
        <v>48</v>
      </c>
      <c r="B45" s="54"/>
      <c r="C45" s="13"/>
      <c r="D45" s="13"/>
      <c r="E45" s="13"/>
      <c r="F45" s="13"/>
      <c r="G45" s="13"/>
      <c r="H45" s="13"/>
      <c r="I45" s="13"/>
    </row>
    <row r="46" spans="1:9" x14ac:dyDescent="0.2">
      <c r="A46" s="10"/>
      <c r="B46" s="10"/>
      <c r="C46" s="10"/>
      <c r="D46" s="10"/>
      <c r="E46" s="10"/>
      <c r="F46" s="10"/>
      <c r="G46" s="10"/>
      <c r="H46" s="10"/>
      <c r="I46" s="10"/>
    </row>
    <row r="47" spans="1:9" x14ac:dyDescent="0.2">
      <c r="A47" s="10"/>
      <c r="B47" s="10"/>
      <c r="C47" s="10"/>
      <c r="D47" s="10"/>
      <c r="E47" s="10"/>
      <c r="F47" s="10"/>
      <c r="G47" s="10"/>
      <c r="H47" s="10"/>
      <c r="I47" s="10"/>
    </row>
    <row r="48" spans="1:9" x14ac:dyDescent="0.2">
      <c r="A48" s="10"/>
      <c r="B48" s="10"/>
      <c r="C48" s="10"/>
      <c r="D48" s="10"/>
      <c r="E48" s="10"/>
      <c r="F48" s="10"/>
      <c r="G48" s="10"/>
      <c r="H48" s="10"/>
      <c r="I48" s="10"/>
    </row>
  </sheetData>
  <sheetProtection selectLockedCells="1"/>
  <mergeCells count="3">
    <mergeCell ref="A9:I9"/>
    <mergeCell ref="A13:I13"/>
    <mergeCell ref="A18:I18"/>
  </mergeCells>
  <printOptions horizontalCentered="1"/>
  <pageMargins left="0.75" right="0.75" top="0.6" bottom="0.55000000000000004" header="0.28000000000000003" footer="0.16"/>
  <pageSetup scale="85"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E38" sqref="E38"/>
    </sheetView>
  </sheetViews>
  <sheetFormatPr defaultRowHeight="12.75" x14ac:dyDescent="0.2"/>
  <cols>
    <col min="1" max="2" width="14.7109375" customWidth="1"/>
    <col min="3" max="8" width="14" customWidth="1"/>
    <col min="9" max="9" width="13.140625" customWidth="1"/>
  </cols>
  <sheetData>
    <row r="1" spans="1:10" x14ac:dyDescent="0.2">
      <c r="A1" s="10"/>
      <c r="B1" s="10"/>
      <c r="C1" s="10"/>
      <c r="D1" s="10"/>
      <c r="E1" s="10"/>
      <c r="F1" s="10"/>
      <c r="G1" s="10"/>
      <c r="H1" s="10"/>
      <c r="I1" s="10"/>
    </row>
    <row r="2" spans="1:10" x14ac:dyDescent="0.2">
      <c r="A2" s="10" t="s">
        <v>0</v>
      </c>
      <c r="B2" s="22" t="s">
        <v>1</v>
      </c>
      <c r="C2" s="11"/>
      <c r="D2" s="11"/>
      <c r="E2" s="30"/>
      <c r="F2" s="10"/>
      <c r="G2" s="31" t="s">
        <v>2</v>
      </c>
      <c r="H2" s="11" t="s">
        <v>150</v>
      </c>
      <c r="I2" s="11"/>
    </row>
    <row r="3" spans="1:10" x14ac:dyDescent="0.2">
      <c r="A3" s="10" t="s">
        <v>4</v>
      </c>
      <c r="B3" s="22" t="s">
        <v>151</v>
      </c>
      <c r="C3" s="11"/>
      <c r="D3" s="11"/>
      <c r="E3" s="30"/>
      <c r="F3" s="10"/>
      <c r="G3" s="31" t="s">
        <v>6</v>
      </c>
      <c r="H3" s="12" t="s">
        <v>152</v>
      </c>
      <c r="I3" s="12"/>
    </row>
    <row r="4" spans="1:10" ht="15" x14ac:dyDescent="0.25">
      <c r="A4" s="10" t="s">
        <v>8</v>
      </c>
      <c r="B4" s="90" t="s">
        <v>171</v>
      </c>
      <c r="C4" s="11"/>
      <c r="D4" s="11"/>
      <c r="E4" s="30"/>
      <c r="F4" s="10"/>
      <c r="G4" s="31" t="s">
        <v>10</v>
      </c>
      <c r="H4" s="22" t="s">
        <v>119</v>
      </c>
      <c r="I4" s="11"/>
    </row>
    <row r="5" spans="1:10" x14ac:dyDescent="0.2">
      <c r="A5" s="10" t="s">
        <v>12</v>
      </c>
      <c r="B5" s="22" t="s">
        <v>168</v>
      </c>
      <c r="C5" s="12"/>
      <c r="D5" s="12"/>
      <c r="E5" s="30"/>
      <c r="F5" s="10"/>
      <c r="G5" s="31" t="s">
        <v>14</v>
      </c>
      <c r="H5" s="23" t="s">
        <v>172</v>
      </c>
      <c r="I5" s="12"/>
    </row>
    <row r="6" spans="1:10" x14ac:dyDescent="0.2">
      <c r="A6" s="10"/>
      <c r="B6" s="10"/>
      <c r="C6" s="10"/>
      <c r="D6" s="10"/>
      <c r="E6" s="10"/>
      <c r="F6" s="10"/>
      <c r="G6" s="10"/>
      <c r="H6" s="10"/>
      <c r="I6" s="10"/>
    </row>
    <row r="7" spans="1:10" x14ac:dyDescent="0.2">
      <c r="A7" s="10"/>
      <c r="B7" s="10"/>
      <c r="C7" s="10"/>
      <c r="D7" s="10"/>
      <c r="E7" s="10"/>
      <c r="F7" s="10"/>
      <c r="G7" s="10"/>
      <c r="H7" s="10"/>
      <c r="I7" s="10"/>
    </row>
    <row r="8" spans="1:10" x14ac:dyDescent="0.2">
      <c r="A8" s="55" t="s">
        <v>16</v>
      </c>
      <c r="B8" s="55"/>
      <c r="C8" s="57"/>
      <c r="D8" s="57"/>
      <c r="E8" s="57"/>
      <c r="F8" s="57"/>
      <c r="G8" s="57"/>
      <c r="H8" s="57"/>
      <c r="I8" s="57"/>
    </row>
    <row r="9" spans="1:10" ht="15" customHeight="1" x14ac:dyDescent="0.2">
      <c r="A9" s="117" t="s">
        <v>173</v>
      </c>
      <c r="B9" s="118"/>
      <c r="C9" s="118"/>
      <c r="D9" s="118"/>
      <c r="E9" s="118"/>
      <c r="F9" s="118"/>
      <c r="G9" s="118"/>
      <c r="H9" s="118"/>
      <c r="I9" s="118"/>
      <c r="J9" s="9"/>
    </row>
    <row r="10" spans="1:10" x14ac:dyDescent="0.2">
      <c r="A10" s="55" t="s">
        <v>18</v>
      </c>
      <c r="B10" s="55"/>
      <c r="C10" s="57"/>
      <c r="D10" s="57"/>
      <c r="E10" s="57"/>
      <c r="F10" s="57"/>
      <c r="G10" s="57"/>
      <c r="H10" s="57"/>
      <c r="I10" s="57"/>
    </row>
    <row r="11" spans="1:10" x14ac:dyDescent="0.2">
      <c r="A11" s="16" t="s">
        <v>157</v>
      </c>
      <c r="B11" s="55"/>
      <c r="C11" s="57"/>
      <c r="D11" s="57"/>
      <c r="E11" s="57"/>
      <c r="F11" s="57"/>
      <c r="G11" s="57"/>
      <c r="H11" s="57"/>
      <c r="I11" s="57"/>
    </row>
    <row r="12" spans="1:10" x14ac:dyDescent="0.2">
      <c r="A12" s="55" t="s">
        <v>20</v>
      </c>
      <c r="B12" s="55"/>
      <c r="C12" s="57"/>
      <c r="D12" s="57"/>
      <c r="E12" s="57"/>
      <c r="F12" s="57"/>
      <c r="G12" s="57"/>
      <c r="H12" s="57"/>
      <c r="I12" s="57"/>
    </row>
    <row r="13" spans="1:10" ht="12.75" customHeight="1" x14ac:dyDescent="0.2">
      <c r="A13" s="117" t="s">
        <v>174</v>
      </c>
      <c r="B13" s="119"/>
      <c r="C13" s="119"/>
      <c r="D13" s="119"/>
      <c r="E13" s="119"/>
      <c r="F13" s="119"/>
      <c r="G13" s="119"/>
      <c r="H13" s="119"/>
      <c r="I13" s="119"/>
    </row>
    <row r="14" spans="1:10" x14ac:dyDescent="0.2">
      <c r="A14" s="62" t="s">
        <v>22</v>
      </c>
      <c r="B14" s="55"/>
      <c r="C14" s="57"/>
      <c r="D14" s="57"/>
      <c r="E14" s="57"/>
      <c r="F14" s="57"/>
      <c r="G14" s="57"/>
      <c r="H14" s="57"/>
      <c r="I14" s="57"/>
    </row>
    <row r="15" spans="1:10" x14ac:dyDescent="0.2">
      <c r="A15" s="55"/>
      <c r="B15" s="55"/>
      <c r="C15" s="57"/>
      <c r="D15" s="57"/>
      <c r="E15" s="57"/>
      <c r="F15" s="57"/>
      <c r="G15" s="57"/>
      <c r="H15" s="57"/>
      <c r="I15" s="57"/>
    </row>
    <row r="16" spans="1:10" x14ac:dyDescent="0.2">
      <c r="A16" s="32" t="s">
        <v>23</v>
      </c>
      <c r="B16" s="10"/>
      <c r="C16" s="30"/>
      <c r="D16" s="30"/>
      <c r="E16" s="30"/>
      <c r="F16" s="30"/>
      <c r="G16" s="30"/>
      <c r="H16" s="30"/>
      <c r="I16" s="30"/>
    </row>
    <row r="17" spans="1:10" x14ac:dyDescent="0.2">
      <c r="A17" s="30" t="s">
        <v>175</v>
      </c>
      <c r="B17" s="30"/>
      <c r="C17" s="30"/>
      <c r="D17" s="30"/>
      <c r="E17" s="30"/>
      <c r="F17" s="30"/>
      <c r="G17" s="30"/>
      <c r="H17" s="30"/>
      <c r="I17" s="30"/>
    </row>
    <row r="18" spans="1:10" x14ac:dyDescent="0.2">
      <c r="A18" s="100" t="s">
        <v>24</v>
      </c>
      <c r="B18" s="101"/>
      <c r="C18" s="101"/>
      <c r="D18" s="101"/>
      <c r="E18" s="101"/>
      <c r="F18" s="101"/>
      <c r="G18" s="101"/>
      <c r="H18" s="101"/>
      <c r="I18" s="102"/>
    </row>
    <row r="19" spans="1:10" x14ac:dyDescent="0.2">
      <c r="A19" s="33"/>
      <c r="B19" s="34"/>
      <c r="C19" s="35" t="s">
        <v>25</v>
      </c>
      <c r="D19" s="35" t="s">
        <v>26</v>
      </c>
      <c r="E19" s="35" t="s">
        <v>27</v>
      </c>
      <c r="F19" s="35" t="s">
        <v>28</v>
      </c>
      <c r="G19" s="35" t="s">
        <v>29</v>
      </c>
      <c r="H19" s="35" t="s">
        <v>30</v>
      </c>
      <c r="I19" s="35" t="s">
        <v>31</v>
      </c>
    </row>
    <row r="20" spans="1:10" x14ac:dyDescent="0.2">
      <c r="A20" s="33"/>
      <c r="B20" s="34"/>
      <c r="C20" s="36" t="s">
        <v>32</v>
      </c>
      <c r="D20" s="37" t="s">
        <v>32</v>
      </c>
      <c r="E20" s="36" t="s">
        <v>32</v>
      </c>
      <c r="F20" s="36" t="s">
        <v>32</v>
      </c>
      <c r="G20" s="36" t="s">
        <v>33</v>
      </c>
      <c r="H20" s="36" t="s">
        <v>33</v>
      </c>
      <c r="I20" s="36" t="s">
        <v>33</v>
      </c>
    </row>
    <row r="21" spans="1:10" x14ac:dyDescent="0.2">
      <c r="A21" s="33" t="s">
        <v>34</v>
      </c>
      <c r="B21" s="34"/>
      <c r="C21" s="24">
        <v>249952</v>
      </c>
      <c r="D21" s="13"/>
      <c r="E21" s="13"/>
      <c r="F21" s="13"/>
      <c r="G21" s="13"/>
      <c r="H21" s="13"/>
      <c r="I21" s="13"/>
    </row>
    <row r="22" spans="1:10" x14ac:dyDescent="0.2">
      <c r="A22" s="33" t="s">
        <v>35</v>
      </c>
      <c r="B22" s="34"/>
      <c r="C22" s="24">
        <v>0</v>
      </c>
      <c r="D22" s="13">
        <v>0</v>
      </c>
      <c r="E22" s="13">
        <f>+D33</f>
        <v>4222.1100000000006</v>
      </c>
      <c r="F22" s="13">
        <v>7398</v>
      </c>
      <c r="G22" s="13">
        <f>+F33</f>
        <v>4407</v>
      </c>
      <c r="H22" s="13"/>
      <c r="I22" s="13"/>
    </row>
    <row r="23" spans="1:10" x14ac:dyDescent="0.2">
      <c r="A23" s="33" t="s">
        <v>36</v>
      </c>
      <c r="B23" s="34"/>
      <c r="C23" s="24">
        <v>0</v>
      </c>
      <c r="D23" s="13">
        <v>14850.08</v>
      </c>
      <c r="E23" s="13">
        <v>114747.05</v>
      </c>
      <c r="F23" s="13">
        <v>107221</v>
      </c>
      <c r="G23" s="13">
        <v>13134</v>
      </c>
      <c r="H23" s="13"/>
      <c r="I23" s="13"/>
      <c r="J23" s="17"/>
    </row>
    <row r="24" spans="1:10" x14ac:dyDescent="0.2">
      <c r="A24" s="33" t="s">
        <v>37</v>
      </c>
      <c r="B24" s="34"/>
      <c r="C24" s="24">
        <v>0</v>
      </c>
      <c r="D24" s="13">
        <v>10627.97</v>
      </c>
      <c r="E24" s="13">
        <v>111571.65</v>
      </c>
      <c r="F24" s="24">
        <v>110212</v>
      </c>
      <c r="G24" s="13">
        <v>17541</v>
      </c>
      <c r="H24" s="13"/>
      <c r="I24" s="13"/>
      <c r="J24" s="17"/>
    </row>
    <row r="25" spans="1:10" x14ac:dyDescent="0.2">
      <c r="A25" s="33"/>
      <c r="B25" s="34"/>
      <c r="C25" s="24"/>
      <c r="D25" s="13"/>
      <c r="E25" s="13"/>
      <c r="F25" s="13"/>
      <c r="G25" s="13"/>
      <c r="H25" s="13"/>
      <c r="I25" s="13"/>
    </row>
    <row r="26" spans="1:10" x14ac:dyDescent="0.2">
      <c r="A26" s="33" t="s">
        <v>38</v>
      </c>
      <c r="B26" s="12"/>
      <c r="C26" s="38"/>
      <c r="D26" s="38"/>
      <c r="E26" s="38"/>
      <c r="F26" s="38"/>
      <c r="G26" s="38"/>
      <c r="H26" s="38"/>
      <c r="I26" s="24"/>
    </row>
    <row r="27" spans="1:10" x14ac:dyDescent="0.2">
      <c r="A27" s="39" t="s">
        <v>39</v>
      </c>
      <c r="B27" s="34"/>
      <c r="C27" s="24"/>
      <c r="D27" s="40"/>
      <c r="E27" s="38"/>
      <c r="F27" s="38"/>
      <c r="G27" s="38"/>
      <c r="H27" s="38"/>
      <c r="I27" s="24"/>
    </row>
    <row r="28" spans="1:10" x14ac:dyDescent="0.2">
      <c r="A28" s="41"/>
      <c r="B28" s="42"/>
      <c r="C28" s="24"/>
      <c r="D28" s="13"/>
      <c r="E28" s="13"/>
      <c r="F28" s="13"/>
      <c r="G28" s="13"/>
      <c r="H28" s="13"/>
      <c r="I28" s="13"/>
    </row>
    <row r="29" spans="1:10" x14ac:dyDescent="0.2">
      <c r="A29" s="41"/>
      <c r="B29" s="42"/>
      <c r="C29" s="24"/>
      <c r="D29" s="13"/>
      <c r="E29" s="13"/>
      <c r="F29" s="13"/>
      <c r="G29" s="13"/>
      <c r="H29" s="13"/>
      <c r="I29" s="13"/>
    </row>
    <row r="30" spans="1:10" x14ac:dyDescent="0.2">
      <c r="A30" s="41"/>
      <c r="B30" s="42"/>
      <c r="C30" s="24"/>
      <c r="D30" s="13"/>
      <c r="E30" s="13"/>
      <c r="F30" s="13"/>
      <c r="G30" s="13"/>
      <c r="H30" s="13"/>
      <c r="I30" s="13"/>
    </row>
    <row r="31" spans="1:10" x14ac:dyDescent="0.2">
      <c r="A31" s="33" t="s">
        <v>40</v>
      </c>
      <c r="B31" s="34"/>
      <c r="C31" s="24">
        <f t="shared" ref="C31:I31" si="0">SUM(C28:C30)</f>
        <v>0</v>
      </c>
      <c r="D31" s="24">
        <f t="shared" si="0"/>
        <v>0</v>
      </c>
      <c r="E31" s="24">
        <f t="shared" si="0"/>
        <v>0</v>
      </c>
      <c r="F31" s="24">
        <f t="shared" si="0"/>
        <v>0</v>
      </c>
      <c r="G31" s="24">
        <f t="shared" si="0"/>
        <v>0</v>
      </c>
      <c r="H31" s="24">
        <f t="shared" si="0"/>
        <v>0</v>
      </c>
      <c r="I31" s="24">
        <f t="shared" si="0"/>
        <v>0</v>
      </c>
    </row>
    <row r="32" spans="1:10" x14ac:dyDescent="0.2">
      <c r="A32" s="33"/>
      <c r="B32" s="34"/>
      <c r="C32" s="24"/>
      <c r="D32" s="13"/>
      <c r="E32" s="13"/>
      <c r="F32" s="13"/>
      <c r="G32" s="13"/>
      <c r="H32" s="13"/>
      <c r="I32" s="13"/>
    </row>
    <row r="33" spans="1:9" x14ac:dyDescent="0.2">
      <c r="A33" s="33" t="s">
        <v>41</v>
      </c>
      <c r="B33" s="34"/>
      <c r="C33" s="24">
        <f>+C22+C23-C24+C31</f>
        <v>0</v>
      </c>
      <c r="D33" s="24">
        <f t="shared" ref="D33:I33" si="1">+D22+D23-D24+D31</f>
        <v>4222.1100000000006</v>
      </c>
      <c r="E33" s="24">
        <f>+E22+E23-E24+E31</f>
        <v>7397.5100000000093</v>
      </c>
      <c r="F33" s="24">
        <f t="shared" si="1"/>
        <v>4407</v>
      </c>
      <c r="G33" s="24">
        <f>+G22+G23-G24+G31</f>
        <v>0</v>
      </c>
      <c r="H33" s="24">
        <f>+H22+H23-H24+H31</f>
        <v>0</v>
      </c>
      <c r="I33" s="24">
        <f t="shared" si="1"/>
        <v>0</v>
      </c>
    </row>
    <row r="34" spans="1:9" x14ac:dyDescent="0.2">
      <c r="A34" s="41"/>
      <c r="B34" s="42"/>
      <c r="C34" s="43"/>
      <c r="D34" s="25"/>
      <c r="E34" s="25"/>
      <c r="F34" s="13"/>
      <c r="G34" s="13"/>
      <c r="H34" s="13"/>
      <c r="I34" s="13"/>
    </row>
    <row r="35" spans="1:9" x14ac:dyDescent="0.2">
      <c r="A35" s="33" t="s">
        <v>42</v>
      </c>
      <c r="B35" s="34"/>
      <c r="C35" s="43"/>
      <c r="D35" s="25">
        <v>59302</v>
      </c>
      <c r="E35" s="25">
        <v>119616.3</v>
      </c>
      <c r="F35" s="13">
        <v>17490</v>
      </c>
      <c r="G35" s="13"/>
      <c r="H35" s="13"/>
      <c r="I35" s="13"/>
    </row>
    <row r="36" spans="1:9" x14ac:dyDescent="0.2">
      <c r="A36" s="41"/>
      <c r="B36" s="42"/>
      <c r="C36" s="43"/>
      <c r="D36" s="25"/>
      <c r="E36" s="25"/>
      <c r="F36" s="13"/>
      <c r="G36" s="13"/>
      <c r="H36" s="13"/>
      <c r="I36" s="13"/>
    </row>
    <row r="37" spans="1:9" x14ac:dyDescent="0.2">
      <c r="A37" s="33" t="s">
        <v>43</v>
      </c>
      <c r="B37" s="44"/>
      <c r="C37" s="45">
        <f>C33-C35</f>
        <v>0</v>
      </c>
      <c r="D37" s="45">
        <f t="shared" ref="D37:I37" si="2">D33-D35</f>
        <v>-55079.89</v>
      </c>
      <c r="E37" s="45">
        <f t="shared" si="2"/>
        <v>-112218.79</v>
      </c>
      <c r="F37" s="46">
        <f t="shared" si="2"/>
        <v>-13083</v>
      </c>
      <c r="G37" s="46">
        <f t="shared" si="2"/>
        <v>0</v>
      </c>
      <c r="H37" s="46">
        <f t="shared" si="2"/>
        <v>0</v>
      </c>
      <c r="I37" s="46">
        <f t="shared" si="2"/>
        <v>0</v>
      </c>
    </row>
    <row r="38" spans="1:9" x14ac:dyDescent="0.2">
      <c r="A38" s="47"/>
      <c r="B38" s="47"/>
      <c r="C38" s="48"/>
      <c r="D38" s="48"/>
      <c r="E38" s="48"/>
      <c r="F38" s="48"/>
      <c r="G38" s="48"/>
      <c r="H38" s="48"/>
      <c r="I38" s="48"/>
    </row>
    <row r="39" spans="1:9" x14ac:dyDescent="0.2">
      <c r="A39" s="49" t="s">
        <v>44</v>
      </c>
      <c r="B39" s="11"/>
      <c r="C39" s="50"/>
      <c r="D39" s="50"/>
      <c r="E39" s="50"/>
      <c r="F39" s="50"/>
      <c r="G39" s="50"/>
      <c r="H39" s="50"/>
      <c r="I39" s="50"/>
    </row>
    <row r="40" spans="1:9" x14ac:dyDescent="0.2">
      <c r="A40" s="51" t="s">
        <v>45</v>
      </c>
      <c r="B40" s="42"/>
      <c r="C40" s="25"/>
      <c r="D40" s="25"/>
      <c r="E40" s="25"/>
      <c r="F40" s="25"/>
      <c r="G40" s="25"/>
      <c r="H40" s="25"/>
      <c r="I40" s="25"/>
    </row>
    <row r="41" spans="1:9" x14ac:dyDescent="0.2">
      <c r="A41" s="33"/>
      <c r="B41" s="34"/>
      <c r="C41" s="13"/>
      <c r="D41" s="13"/>
      <c r="E41" s="13"/>
      <c r="F41" s="13"/>
      <c r="G41" s="13"/>
      <c r="H41" s="13"/>
      <c r="I41" s="13"/>
    </row>
    <row r="42" spans="1:9" x14ac:dyDescent="0.2">
      <c r="A42" s="33" t="s">
        <v>46</v>
      </c>
      <c r="B42" s="34"/>
      <c r="C42" s="13"/>
      <c r="D42" s="13"/>
      <c r="E42" s="13"/>
      <c r="F42" s="13"/>
      <c r="G42" s="13"/>
      <c r="H42" s="13"/>
      <c r="I42" s="13"/>
    </row>
    <row r="43" spans="1:9" x14ac:dyDescent="0.2">
      <c r="A43" s="33"/>
      <c r="B43" s="34"/>
      <c r="C43" s="13"/>
      <c r="D43" s="13"/>
      <c r="E43" s="13"/>
      <c r="F43" s="13"/>
      <c r="G43" s="13"/>
      <c r="H43" s="13"/>
      <c r="I43" s="13"/>
    </row>
    <row r="44" spans="1:9" x14ac:dyDescent="0.2">
      <c r="A44" s="52" t="s">
        <v>47</v>
      </c>
      <c r="B44" s="44"/>
      <c r="C44" s="13"/>
      <c r="D44" s="13"/>
      <c r="E44" s="13"/>
      <c r="F44" s="13"/>
      <c r="G44" s="13"/>
      <c r="H44" s="13"/>
      <c r="I44" s="13"/>
    </row>
    <row r="45" spans="1:9" x14ac:dyDescent="0.2">
      <c r="A45" s="53" t="s">
        <v>48</v>
      </c>
      <c r="B45" s="54"/>
      <c r="C45" s="13"/>
      <c r="D45" s="13"/>
      <c r="E45" s="13"/>
      <c r="F45" s="13"/>
      <c r="G45" s="13"/>
      <c r="H45" s="13"/>
      <c r="I45" s="13"/>
    </row>
    <row r="46" spans="1:9" x14ac:dyDescent="0.2">
      <c r="A46" s="10"/>
      <c r="B46" s="10"/>
      <c r="C46" s="10"/>
      <c r="D46" s="10"/>
      <c r="E46" s="10"/>
      <c r="F46" s="10"/>
      <c r="G46" s="10"/>
      <c r="H46" s="10"/>
      <c r="I46" s="10"/>
    </row>
    <row r="47" spans="1:9" x14ac:dyDescent="0.2">
      <c r="A47" s="10"/>
      <c r="B47" s="10"/>
      <c r="C47" s="10"/>
      <c r="D47" s="10"/>
      <c r="E47" s="10"/>
      <c r="F47" s="10"/>
      <c r="G47" s="10"/>
      <c r="H47" s="10"/>
      <c r="I47" s="10"/>
    </row>
    <row r="48" spans="1:9" x14ac:dyDescent="0.2">
      <c r="A48" s="10"/>
      <c r="B48" s="10"/>
      <c r="C48" s="10"/>
      <c r="D48" s="10"/>
      <c r="E48" s="10"/>
      <c r="F48" s="10"/>
      <c r="G48" s="10"/>
      <c r="H48" s="10"/>
      <c r="I48" s="10"/>
    </row>
  </sheetData>
  <sheetProtection selectLockedCells="1"/>
  <mergeCells count="3">
    <mergeCell ref="A9:I9"/>
    <mergeCell ref="A13:I13"/>
    <mergeCell ref="A18:I18"/>
  </mergeCells>
  <printOptions horizontalCentered="1"/>
  <pageMargins left="0.75" right="0.75" top="0.6" bottom="0.55000000000000004" header="0.28000000000000003" footer="0.16"/>
  <pageSetup scale="88"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N34" sqref="N34"/>
    </sheetView>
  </sheetViews>
  <sheetFormatPr defaultColWidth="9.140625" defaultRowHeight="12.75" x14ac:dyDescent="0.2"/>
  <cols>
    <col min="1" max="2" width="14.7109375" style="14" customWidth="1"/>
    <col min="3" max="8" width="14" style="14" customWidth="1"/>
    <col min="9" max="9" width="13.140625" style="14" customWidth="1"/>
    <col min="10" max="16384" width="9.140625" style="14"/>
  </cols>
  <sheetData>
    <row r="1" spans="1:10" x14ac:dyDescent="0.2">
      <c r="A1" s="91"/>
      <c r="B1" s="91"/>
      <c r="C1" s="91"/>
      <c r="D1" s="91"/>
      <c r="E1" s="91"/>
      <c r="F1" s="91"/>
      <c r="G1" s="91"/>
      <c r="H1" s="91"/>
      <c r="I1" s="91"/>
    </row>
    <row r="2" spans="1:10" x14ac:dyDescent="0.2">
      <c r="A2" s="91" t="s">
        <v>0</v>
      </c>
      <c r="B2" s="18" t="s">
        <v>1</v>
      </c>
      <c r="C2" s="56"/>
      <c r="D2" s="56"/>
      <c r="E2" s="57"/>
      <c r="F2" s="91"/>
      <c r="G2" s="58" t="s">
        <v>2</v>
      </c>
      <c r="H2" s="18" t="s">
        <v>176</v>
      </c>
      <c r="I2" s="56"/>
    </row>
    <row r="3" spans="1:10" x14ac:dyDescent="0.2">
      <c r="A3" s="91" t="s">
        <v>4</v>
      </c>
      <c r="B3" s="18" t="s">
        <v>177</v>
      </c>
      <c r="C3" s="56"/>
      <c r="D3" s="56"/>
      <c r="E3" s="57"/>
      <c r="F3" s="91"/>
      <c r="G3" s="58" t="s">
        <v>6</v>
      </c>
      <c r="H3" s="19" t="s">
        <v>178</v>
      </c>
      <c r="I3" s="61"/>
    </row>
    <row r="4" spans="1:10" x14ac:dyDescent="0.2">
      <c r="A4" s="91" t="s">
        <v>8</v>
      </c>
      <c r="B4" s="18" t="s">
        <v>179</v>
      </c>
      <c r="C4" s="56"/>
      <c r="D4" s="56"/>
      <c r="E4" s="57"/>
      <c r="F4" s="91"/>
      <c r="G4" s="58" t="s">
        <v>10</v>
      </c>
      <c r="H4" s="18" t="s">
        <v>11</v>
      </c>
      <c r="I4" s="56"/>
    </row>
    <row r="5" spans="1:10" x14ac:dyDescent="0.2">
      <c r="A5" s="91" t="s">
        <v>12</v>
      </c>
      <c r="B5" s="56" t="s">
        <v>180</v>
      </c>
      <c r="C5" s="61"/>
      <c r="D5" s="61"/>
      <c r="E5" s="57"/>
      <c r="F5" s="91"/>
      <c r="G5" s="58" t="s">
        <v>14</v>
      </c>
      <c r="H5" s="61" t="s">
        <v>181</v>
      </c>
      <c r="I5" s="61"/>
    </row>
    <row r="6" spans="1:10" ht="10.5" customHeight="1" x14ac:dyDescent="0.2">
      <c r="A6" s="91"/>
      <c r="B6" s="91"/>
      <c r="C6" s="91"/>
      <c r="D6" s="91"/>
      <c r="E6" s="91"/>
      <c r="F6" s="91"/>
      <c r="G6" s="91"/>
      <c r="H6" s="91"/>
      <c r="I6" s="91"/>
    </row>
    <row r="7" spans="1:10" ht="8.25" customHeight="1" x14ac:dyDescent="0.2">
      <c r="A7" s="91"/>
      <c r="B7" s="91"/>
      <c r="C7" s="91"/>
      <c r="D7" s="91"/>
      <c r="E7" s="91"/>
      <c r="F7" s="91"/>
      <c r="G7" s="91"/>
      <c r="H7" s="91"/>
      <c r="I7" s="91"/>
    </row>
    <row r="8" spans="1:10" ht="14.25" customHeight="1" x14ac:dyDescent="0.2">
      <c r="A8" s="91" t="s">
        <v>16</v>
      </c>
      <c r="B8" s="91"/>
      <c r="C8" s="57"/>
      <c r="D8" s="57"/>
      <c r="E8" s="57"/>
      <c r="F8" s="57"/>
      <c r="G8" s="57"/>
      <c r="H8" s="57"/>
      <c r="I8" s="57"/>
    </row>
    <row r="9" spans="1:10" ht="26.25" customHeight="1" x14ac:dyDescent="0.2">
      <c r="A9" s="103" t="s">
        <v>182</v>
      </c>
      <c r="B9" s="103"/>
      <c r="C9" s="103"/>
      <c r="D9" s="103"/>
      <c r="E9" s="103"/>
      <c r="F9" s="103"/>
      <c r="G9" s="103"/>
      <c r="H9" s="103"/>
      <c r="I9" s="103"/>
      <c r="J9" s="20"/>
    </row>
    <row r="10" spans="1:10" x14ac:dyDescent="0.2">
      <c r="A10" s="91" t="s">
        <v>18</v>
      </c>
      <c r="B10" s="91"/>
      <c r="C10" s="57"/>
      <c r="D10" s="57"/>
      <c r="E10" s="57"/>
      <c r="F10" s="57"/>
      <c r="G10" s="57"/>
      <c r="H10" s="57"/>
      <c r="I10" s="57"/>
    </row>
    <row r="11" spans="1:10" ht="12.75" customHeight="1" x14ac:dyDescent="0.2">
      <c r="A11" s="104" t="s">
        <v>183</v>
      </c>
      <c r="B11" s="104"/>
      <c r="C11" s="104"/>
      <c r="D11" s="104"/>
      <c r="E11" s="104"/>
      <c r="F11" s="104"/>
      <c r="G11" s="104"/>
      <c r="H11" s="104"/>
      <c r="I11" s="104"/>
      <c r="J11" s="21"/>
    </row>
    <row r="12" spans="1:10" x14ac:dyDescent="0.2">
      <c r="A12" s="91" t="s">
        <v>20</v>
      </c>
      <c r="B12" s="91"/>
      <c r="C12" s="57"/>
      <c r="D12" s="57"/>
      <c r="E12" s="57"/>
      <c r="F12" s="57"/>
      <c r="G12" s="57"/>
      <c r="H12" s="57"/>
      <c r="I12" s="57"/>
    </row>
    <row r="13" spans="1:10" ht="15" customHeight="1" x14ac:dyDescent="0.2">
      <c r="A13" s="103" t="s">
        <v>184</v>
      </c>
      <c r="B13" s="103"/>
      <c r="C13" s="103"/>
      <c r="D13" s="103"/>
      <c r="E13" s="103"/>
      <c r="F13" s="103"/>
      <c r="G13" s="103"/>
      <c r="H13" s="103"/>
      <c r="I13" s="103"/>
    </row>
    <row r="14" spans="1:10" x14ac:dyDescent="0.2">
      <c r="A14" s="62" t="s">
        <v>22</v>
      </c>
      <c r="B14" s="91"/>
      <c r="C14" s="57"/>
      <c r="D14" s="57"/>
      <c r="E14" s="57"/>
      <c r="F14" s="57"/>
      <c r="G14" s="57"/>
      <c r="H14" s="57"/>
      <c r="I14" s="57"/>
    </row>
    <row r="15" spans="1:10" ht="8.25" customHeight="1" x14ac:dyDescent="0.2">
      <c r="A15" s="91"/>
      <c r="B15" s="91"/>
      <c r="C15" s="57"/>
      <c r="D15" s="57"/>
      <c r="E15" s="57"/>
      <c r="F15" s="57"/>
      <c r="G15" s="57"/>
      <c r="H15" s="57"/>
      <c r="I15" s="57"/>
    </row>
    <row r="16" spans="1:10" x14ac:dyDescent="0.2">
      <c r="A16" s="62" t="s">
        <v>23</v>
      </c>
      <c r="B16" s="91"/>
      <c r="C16" s="57"/>
      <c r="D16" s="57"/>
      <c r="E16" s="57"/>
      <c r="F16" s="57"/>
      <c r="G16" s="57"/>
      <c r="H16" s="57"/>
      <c r="I16" s="57"/>
    </row>
    <row r="17" spans="1:9" x14ac:dyDescent="0.2">
      <c r="A17" s="98" t="s">
        <v>227</v>
      </c>
      <c r="B17" s="57"/>
      <c r="C17" s="57"/>
      <c r="D17" s="57"/>
      <c r="E17" s="57"/>
      <c r="F17" s="57"/>
      <c r="G17" s="57"/>
      <c r="H17" s="57"/>
      <c r="I17" s="57"/>
    </row>
    <row r="18" spans="1:9" x14ac:dyDescent="0.2">
      <c r="A18" s="105" t="s">
        <v>24</v>
      </c>
      <c r="B18" s="106"/>
      <c r="C18" s="106"/>
      <c r="D18" s="106"/>
      <c r="E18" s="106"/>
      <c r="F18" s="106"/>
      <c r="G18" s="106"/>
      <c r="H18" s="106"/>
      <c r="I18" s="107"/>
    </row>
    <row r="19" spans="1:9" x14ac:dyDescent="0.2">
      <c r="A19" s="63"/>
      <c r="B19" s="64"/>
      <c r="C19" s="65" t="s">
        <v>25</v>
      </c>
      <c r="D19" s="65" t="s">
        <v>26</v>
      </c>
      <c r="E19" s="65" t="s">
        <v>27</v>
      </c>
      <c r="F19" s="65" t="s">
        <v>28</v>
      </c>
      <c r="G19" s="65" t="s">
        <v>29</v>
      </c>
      <c r="H19" s="65" t="s">
        <v>30</v>
      </c>
      <c r="I19" s="65" t="s">
        <v>31</v>
      </c>
    </row>
    <row r="20" spans="1:9" x14ac:dyDescent="0.2">
      <c r="A20" s="63"/>
      <c r="B20" s="64"/>
      <c r="C20" s="66" t="s">
        <v>32</v>
      </c>
      <c r="D20" s="67" t="s">
        <v>32</v>
      </c>
      <c r="E20" s="66" t="s">
        <v>32</v>
      </c>
      <c r="F20" s="66" t="s">
        <v>32</v>
      </c>
      <c r="G20" s="66" t="s">
        <v>33</v>
      </c>
      <c r="H20" s="66" t="s">
        <v>33</v>
      </c>
      <c r="I20" s="66" t="s">
        <v>33</v>
      </c>
    </row>
    <row r="21" spans="1:9" x14ac:dyDescent="0.2">
      <c r="A21" s="63" t="s">
        <v>34</v>
      </c>
      <c r="B21" s="64"/>
      <c r="C21" s="28">
        <v>2017610</v>
      </c>
      <c r="D21" s="28">
        <v>523200</v>
      </c>
      <c r="E21" s="28">
        <v>1059460</v>
      </c>
      <c r="F21" s="28">
        <v>792081</v>
      </c>
      <c r="G21" s="28">
        <v>1500000</v>
      </c>
      <c r="H21" s="28">
        <v>1500000</v>
      </c>
      <c r="I21" s="28">
        <v>1500000</v>
      </c>
    </row>
    <row r="22" spans="1:9" x14ac:dyDescent="0.2">
      <c r="A22" s="63" t="s">
        <v>35</v>
      </c>
      <c r="B22" s="64"/>
      <c r="C22" s="28">
        <v>927194</v>
      </c>
      <c r="D22" s="28">
        <f t="shared" ref="D22:I22" si="0">C33</f>
        <v>528650</v>
      </c>
      <c r="E22" s="28">
        <f t="shared" si="0"/>
        <v>539009</v>
      </c>
      <c r="F22" s="28">
        <f t="shared" si="0"/>
        <v>721053</v>
      </c>
      <c r="G22" s="28">
        <f t="shared" si="0"/>
        <v>1159952</v>
      </c>
      <c r="H22" s="28">
        <f t="shared" si="0"/>
        <v>1109952</v>
      </c>
      <c r="I22" s="28">
        <f t="shared" si="0"/>
        <v>1059952</v>
      </c>
    </row>
    <row r="23" spans="1:9" x14ac:dyDescent="0.2">
      <c r="A23" s="63" t="s">
        <v>36</v>
      </c>
      <c r="B23" s="64"/>
      <c r="C23" s="28">
        <v>1129403</v>
      </c>
      <c r="D23" s="28">
        <v>1070592</v>
      </c>
      <c r="E23" s="28">
        <v>1241504</v>
      </c>
      <c r="F23" s="28">
        <v>934451</v>
      </c>
      <c r="G23" s="28">
        <v>950000</v>
      </c>
      <c r="H23" s="28">
        <v>950000</v>
      </c>
      <c r="I23" s="28">
        <v>950000</v>
      </c>
    </row>
    <row r="24" spans="1:9" x14ac:dyDescent="0.2">
      <c r="A24" s="63" t="s">
        <v>37</v>
      </c>
      <c r="B24" s="64"/>
      <c r="C24" s="28">
        <v>1522941</v>
      </c>
      <c r="D24" s="28">
        <v>1060233</v>
      </c>
      <c r="E24" s="68">
        <v>1059460</v>
      </c>
      <c r="F24" s="68">
        <v>495552</v>
      </c>
      <c r="G24" s="28">
        <v>1000000</v>
      </c>
      <c r="H24" s="28">
        <v>1000000</v>
      </c>
      <c r="I24" s="28">
        <v>1000000</v>
      </c>
    </row>
    <row r="25" spans="1:9" x14ac:dyDescent="0.2">
      <c r="A25" s="63"/>
      <c r="B25" s="64"/>
      <c r="C25" s="68"/>
      <c r="D25" s="28"/>
      <c r="E25" s="28"/>
      <c r="F25" s="28"/>
      <c r="G25" s="28"/>
      <c r="H25" s="28"/>
      <c r="I25" s="28"/>
    </row>
    <row r="26" spans="1:9" x14ac:dyDescent="0.2">
      <c r="A26" s="63" t="s">
        <v>38</v>
      </c>
      <c r="B26" s="61"/>
      <c r="C26" s="69"/>
      <c r="D26" s="69"/>
      <c r="E26" s="69"/>
      <c r="F26" s="69"/>
      <c r="G26" s="69"/>
      <c r="H26" s="69"/>
      <c r="I26" s="68"/>
    </row>
    <row r="27" spans="1:9" x14ac:dyDescent="0.2">
      <c r="A27" s="70" t="s">
        <v>39</v>
      </c>
      <c r="B27" s="64"/>
      <c r="C27" s="68"/>
      <c r="D27" s="71"/>
      <c r="E27" s="69"/>
      <c r="F27" s="69"/>
      <c r="G27" s="69"/>
      <c r="H27" s="69"/>
      <c r="I27" s="68"/>
    </row>
    <row r="28" spans="1:9" x14ac:dyDescent="0.2">
      <c r="A28" s="72"/>
      <c r="B28" s="73"/>
      <c r="C28" s="28">
        <v>-5006</v>
      </c>
      <c r="D28" s="28"/>
      <c r="E28" s="28"/>
      <c r="F28" s="28">
        <v>0</v>
      </c>
      <c r="G28" s="28"/>
      <c r="H28" s="28"/>
      <c r="I28" s="28"/>
    </row>
    <row r="29" spans="1:9" x14ac:dyDescent="0.2">
      <c r="A29" s="72"/>
      <c r="B29" s="73"/>
      <c r="C29" s="68"/>
      <c r="D29" s="28"/>
      <c r="E29" s="28"/>
      <c r="F29" s="28"/>
      <c r="G29" s="28"/>
      <c r="H29" s="28"/>
      <c r="I29" s="28"/>
    </row>
    <row r="30" spans="1:9" x14ac:dyDescent="0.2">
      <c r="A30" s="72"/>
      <c r="B30" s="73"/>
      <c r="C30" s="68"/>
      <c r="D30" s="28"/>
      <c r="E30" s="28"/>
      <c r="F30" s="28"/>
      <c r="G30" s="28"/>
      <c r="H30" s="28"/>
      <c r="I30" s="28"/>
    </row>
    <row r="31" spans="1:9" x14ac:dyDescent="0.2">
      <c r="A31" s="63" t="s">
        <v>40</v>
      </c>
      <c r="B31" s="64"/>
      <c r="C31" s="68">
        <f t="shared" ref="C31:I31" si="1">SUM(C28:C30)</f>
        <v>-5006</v>
      </c>
      <c r="D31" s="68">
        <f t="shared" si="1"/>
        <v>0</v>
      </c>
      <c r="E31" s="68">
        <f t="shared" si="1"/>
        <v>0</v>
      </c>
      <c r="F31" s="68">
        <f t="shared" si="1"/>
        <v>0</v>
      </c>
      <c r="G31" s="68">
        <f t="shared" si="1"/>
        <v>0</v>
      </c>
      <c r="H31" s="68">
        <f t="shared" si="1"/>
        <v>0</v>
      </c>
      <c r="I31" s="68">
        <f t="shared" si="1"/>
        <v>0</v>
      </c>
    </row>
    <row r="32" spans="1:9" x14ac:dyDescent="0.2">
      <c r="A32" s="63"/>
      <c r="B32" s="64"/>
      <c r="C32" s="68"/>
      <c r="D32" s="28"/>
      <c r="E32" s="28"/>
      <c r="F32" s="28"/>
      <c r="G32" s="28"/>
      <c r="H32" s="28"/>
      <c r="I32" s="28"/>
    </row>
    <row r="33" spans="1:9" x14ac:dyDescent="0.2">
      <c r="A33" s="63" t="s">
        <v>41</v>
      </c>
      <c r="B33" s="64"/>
      <c r="C33" s="68">
        <f>+C22+C23-C24+C31</f>
        <v>528650</v>
      </c>
      <c r="D33" s="68">
        <f t="shared" ref="D33:I33" si="2">+D22+D23-D24+D31</f>
        <v>539009</v>
      </c>
      <c r="E33" s="68">
        <f>+E22+E23-E24+E31</f>
        <v>721053</v>
      </c>
      <c r="F33" s="68">
        <f t="shared" si="2"/>
        <v>1159952</v>
      </c>
      <c r="G33" s="68">
        <f>+G22+G23-G24+G31</f>
        <v>1109952</v>
      </c>
      <c r="H33" s="68">
        <f>+H22+H23-H24+H31</f>
        <v>1059952</v>
      </c>
      <c r="I33" s="68">
        <f t="shared" si="2"/>
        <v>1009952</v>
      </c>
    </row>
    <row r="34" spans="1:9" x14ac:dyDescent="0.2">
      <c r="A34" s="72"/>
      <c r="B34" s="73"/>
      <c r="C34" s="74"/>
      <c r="D34" s="75"/>
      <c r="E34" s="75"/>
      <c r="F34" s="28"/>
      <c r="G34" s="28"/>
      <c r="H34" s="28"/>
      <c r="I34" s="28"/>
    </row>
    <row r="35" spans="1:9" x14ac:dyDescent="0.2">
      <c r="A35" s="63" t="s">
        <v>42</v>
      </c>
      <c r="B35" s="64"/>
      <c r="C35" s="75">
        <v>78103</v>
      </c>
      <c r="D35" s="75">
        <v>10544</v>
      </c>
      <c r="E35" s="28">
        <f>9904+640</f>
        <v>10544</v>
      </c>
      <c r="F35" s="28">
        <v>9904</v>
      </c>
      <c r="G35" s="28">
        <v>80000</v>
      </c>
      <c r="H35" s="28">
        <v>50000</v>
      </c>
      <c r="I35" s="28">
        <v>10000</v>
      </c>
    </row>
    <row r="36" spans="1:9" x14ac:dyDescent="0.2">
      <c r="A36" s="72"/>
      <c r="B36" s="73"/>
      <c r="C36" s="74"/>
      <c r="D36" s="75"/>
      <c r="E36" s="75"/>
      <c r="F36" s="28"/>
      <c r="G36" s="28"/>
      <c r="H36" s="28"/>
      <c r="I36" s="28"/>
    </row>
    <row r="37" spans="1:9" x14ac:dyDescent="0.2">
      <c r="A37" s="63" t="s">
        <v>43</v>
      </c>
      <c r="B37" s="76"/>
      <c r="C37" s="77">
        <f>C33-C35</f>
        <v>450547</v>
      </c>
      <c r="D37" s="77">
        <f t="shared" ref="D37:I37" si="3">D33-D35</f>
        <v>528465</v>
      </c>
      <c r="E37" s="77">
        <f t="shared" si="3"/>
        <v>710509</v>
      </c>
      <c r="F37" s="78">
        <f t="shared" si="3"/>
        <v>1150048</v>
      </c>
      <c r="G37" s="78">
        <f t="shared" si="3"/>
        <v>1029952</v>
      </c>
      <c r="H37" s="78">
        <f t="shared" si="3"/>
        <v>1009952</v>
      </c>
      <c r="I37" s="78">
        <f t="shared" si="3"/>
        <v>999952</v>
      </c>
    </row>
    <row r="38" spans="1:9" x14ac:dyDescent="0.2">
      <c r="A38" s="79"/>
      <c r="B38" s="79"/>
      <c r="C38" s="80"/>
      <c r="D38" s="80"/>
      <c r="E38" s="80"/>
      <c r="F38" s="80"/>
      <c r="G38" s="80"/>
      <c r="H38" s="80"/>
      <c r="I38" s="80"/>
    </row>
    <row r="39" spans="1:9" x14ac:dyDescent="0.2">
      <c r="A39" s="81" t="s">
        <v>44</v>
      </c>
      <c r="B39" s="56"/>
      <c r="C39" s="82"/>
      <c r="D39" s="82"/>
      <c r="E39" s="82"/>
      <c r="F39" s="82"/>
      <c r="G39" s="82"/>
      <c r="H39" s="82"/>
      <c r="I39" s="82"/>
    </row>
    <row r="40" spans="1:9" x14ac:dyDescent="0.2">
      <c r="A40" s="83" t="s">
        <v>45</v>
      </c>
      <c r="B40" s="73"/>
      <c r="C40" s="75"/>
      <c r="D40" s="75"/>
      <c r="E40" s="75"/>
      <c r="F40" s="75"/>
      <c r="G40" s="75"/>
      <c r="H40" s="75"/>
      <c r="I40" s="75"/>
    </row>
    <row r="41" spans="1:9" x14ac:dyDescent="0.2">
      <c r="A41" s="63"/>
      <c r="B41" s="64"/>
      <c r="C41" s="28"/>
      <c r="D41" s="28"/>
      <c r="E41" s="28"/>
      <c r="F41" s="28"/>
      <c r="G41" s="28"/>
      <c r="H41" s="28"/>
      <c r="I41" s="28"/>
    </row>
    <row r="42" spans="1:9" x14ac:dyDescent="0.2">
      <c r="A42" s="63" t="s">
        <v>46</v>
      </c>
      <c r="B42" s="64"/>
      <c r="C42" s="28"/>
      <c r="D42" s="28"/>
      <c r="E42" s="28"/>
      <c r="F42" s="28"/>
      <c r="G42" s="28"/>
      <c r="H42" s="28"/>
      <c r="I42" s="28"/>
    </row>
    <row r="43" spans="1:9" x14ac:dyDescent="0.2">
      <c r="A43" s="63"/>
      <c r="B43" s="64"/>
      <c r="C43" s="28"/>
      <c r="D43" s="28"/>
      <c r="E43" s="28"/>
      <c r="F43" s="28"/>
      <c r="G43" s="28"/>
      <c r="H43" s="28"/>
      <c r="I43" s="28"/>
    </row>
    <row r="44" spans="1:9" x14ac:dyDescent="0.2">
      <c r="A44" s="84" t="s">
        <v>47</v>
      </c>
      <c r="B44" s="76"/>
      <c r="C44" s="28"/>
      <c r="D44" s="28"/>
      <c r="E44" s="28"/>
      <c r="F44" s="28"/>
      <c r="G44" s="28"/>
      <c r="H44" s="28"/>
      <c r="I44" s="28"/>
    </row>
    <row r="45" spans="1:9" x14ac:dyDescent="0.2">
      <c r="A45" s="85" t="s">
        <v>48</v>
      </c>
      <c r="B45" s="86"/>
      <c r="C45" s="28"/>
      <c r="D45" s="28"/>
      <c r="E45" s="28"/>
      <c r="F45" s="28"/>
      <c r="G45" s="28"/>
      <c r="H45" s="28"/>
      <c r="I45" s="28"/>
    </row>
    <row r="46" spans="1:9" x14ac:dyDescent="0.2">
      <c r="A46" s="91"/>
      <c r="B46" s="91"/>
      <c r="C46" s="91"/>
      <c r="D46" s="91"/>
      <c r="E46" s="91"/>
      <c r="F46" s="91"/>
      <c r="G46" s="91"/>
      <c r="H46" s="91"/>
      <c r="I46" s="91"/>
    </row>
    <row r="47" spans="1:9" x14ac:dyDescent="0.2">
      <c r="A47" s="91"/>
      <c r="B47" s="91"/>
      <c r="C47" s="91"/>
      <c r="D47" s="91"/>
      <c r="E47" s="91"/>
      <c r="F47" s="91"/>
      <c r="G47" s="91"/>
      <c r="H47" s="91"/>
      <c r="I47" s="91"/>
    </row>
    <row r="48" spans="1:9" x14ac:dyDescent="0.2">
      <c r="A48" s="91"/>
      <c r="B48" s="91"/>
      <c r="C48" s="91"/>
      <c r="D48" s="91"/>
      <c r="E48" s="91"/>
      <c r="F48" s="91"/>
      <c r="G48" s="91"/>
      <c r="H48" s="91"/>
      <c r="I48" s="91"/>
    </row>
  </sheetData>
  <sheetProtection selectLockedCells="1"/>
  <mergeCells count="4">
    <mergeCell ref="A9:I9"/>
    <mergeCell ref="A11:I11"/>
    <mergeCell ref="A13:I13"/>
    <mergeCell ref="A18:I18"/>
  </mergeCells>
  <printOptions horizontalCentered="1"/>
  <pageMargins left="0.75" right="0.75" top="0.6" bottom="0.55000000000000004" header="0.28000000000000003" footer="0.16"/>
  <pageSetup scale="86"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opLeftCell="A7" zoomScaleNormal="100" workbookViewId="0">
      <selection activeCell="E38" sqref="E38"/>
    </sheetView>
  </sheetViews>
  <sheetFormatPr defaultColWidth="9.140625"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0</v>
      </c>
      <c r="B2" s="11" t="s">
        <v>1</v>
      </c>
      <c r="C2" s="11"/>
      <c r="D2" s="11"/>
      <c r="E2" s="30"/>
      <c r="F2" s="10"/>
      <c r="G2" s="31" t="s">
        <v>2</v>
      </c>
      <c r="H2" s="22" t="s">
        <v>61</v>
      </c>
      <c r="I2" s="11"/>
    </row>
    <row r="3" spans="1:9" x14ac:dyDescent="0.2">
      <c r="A3" s="10" t="s">
        <v>4</v>
      </c>
      <c r="B3" s="11" t="s">
        <v>50</v>
      </c>
      <c r="C3" s="11"/>
      <c r="D3" s="11"/>
      <c r="E3" s="30"/>
      <c r="F3" s="10"/>
      <c r="G3" s="31" t="s">
        <v>6</v>
      </c>
      <c r="H3" s="23" t="s">
        <v>62</v>
      </c>
      <c r="I3" s="12"/>
    </row>
    <row r="4" spans="1:9" x14ac:dyDescent="0.2">
      <c r="A4" s="10" t="s">
        <v>8</v>
      </c>
      <c r="B4" s="22" t="s">
        <v>63</v>
      </c>
      <c r="C4" s="11"/>
      <c r="D4" s="11"/>
      <c r="E4" s="30"/>
      <c r="F4" s="10"/>
      <c r="G4" s="31" t="s">
        <v>10</v>
      </c>
      <c r="H4" s="22" t="s">
        <v>52</v>
      </c>
      <c r="I4" s="11"/>
    </row>
    <row r="5" spans="1:9" x14ac:dyDescent="0.2">
      <c r="A5" s="10" t="s">
        <v>12</v>
      </c>
      <c r="B5" s="22" t="s">
        <v>53</v>
      </c>
      <c r="C5" s="12"/>
      <c r="D5" s="12"/>
      <c r="E5" s="30"/>
      <c r="F5" s="10"/>
      <c r="G5" s="31" t="s">
        <v>14</v>
      </c>
      <c r="H5" s="23" t="s">
        <v>64</v>
      </c>
      <c r="I5" s="12"/>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16</v>
      </c>
      <c r="B8" s="10"/>
      <c r="C8" s="30"/>
      <c r="D8" s="30"/>
      <c r="E8" s="30"/>
      <c r="F8" s="30"/>
      <c r="G8" s="30"/>
      <c r="H8" s="30"/>
      <c r="I8" s="30"/>
    </row>
    <row r="9" spans="1:9" x14ac:dyDescent="0.2">
      <c r="A9" s="10" t="s">
        <v>65</v>
      </c>
      <c r="B9" s="10"/>
      <c r="C9" s="30"/>
      <c r="D9" s="30"/>
      <c r="E9" s="30"/>
      <c r="F9" s="30"/>
      <c r="G9" s="30"/>
      <c r="H9" s="30"/>
      <c r="I9" s="30"/>
    </row>
    <row r="10" spans="1:9" x14ac:dyDescent="0.2">
      <c r="A10" s="10" t="s">
        <v>66</v>
      </c>
      <c r="B10" s="10"/>
      <c r="C10" s="30"/>
      <c r="D10" s="30"/>
      <c r="E10" s="30"/>
      <c r="F10" s="30"/>
      <c r="G10" s="30"/>
      <c r="H10" s="30"/>
      <c r="I10" s="30"/>
    </row>
    <row r="11" spans="1:9" x14ac:dyDescent="0.2">
      <c r="A11" s="10" t="s">
        <v>67</v>
      </c>
      <c r="B11" s="10"/>
      <c r="C11" s="30"/>
      <c r="D11" s="30"/>
      <c r="E11" s="30"/>
      <c r="F11" s="30"/>
      <c r="G11" s="30"/>
      <c r="H11" s="30"/>
      <c r="I11" s="30"/>
    </row>
    <row r="12" spans="1:9" x14ac:dyDescent="0.2">
      <c r="A12" s="10" t="s">
        <v>18</v>
      </c>
      <c r="B12" s="10"/>
      <c r="C12" s="30"/>
      <c r="D12" s="30"/>
      <c r="E12" s="30"/>
      <c r="F12" s="30"/>
      <c r="G12" s="30"/>
      <c r="H12" s="30"/>
      <c r="I12" s="30"/>
    </row>
    <row r="13" spans="1:9" x14ac:dyDescent="0.2">
      <c r="A13" s="10" t="s">
        <v>58</v>
      </c>
      <c r="B13" s="10"/>
      <c r="C13" s="30"/>
      <c r="D13" s="30"/>
      <c r="E13" s="30"/>
      <c r="F13" s="30"/>
      <c r="G13" s="30"/>
      <c r="H13" s="30"/>
      <c r="I13" s="30"/>
    </row>
    <row r="14" spans="1:9" x14ac:dyDescent="0.2">
      <c r="A14" s="10" t="s">
        <v>20</v>
      </c>
      <c r="B14" s="10"/>
      <c r="C14" s="30"/>
      <c r="D14" s="30"/>
      <c r="E14" s="30"/>
      <c r="F14" s="30"/>
      <c r="G14" s="30"/>
      <c r="H14" s="30"/>
      <c r="I14" s="30"/>
    </row>
    <row r="15" spans="1:9" x14ac:dyDescent="0.2">
      <c r="A15" s="10" t="s">
        <v>68</v>
      </c>
      <c r="B15" s="10"/>
      <c r="C15" s="30"/>
      <c r="D15" s="30"/>
      <c r="E15" s="30"/>
      <c r="F15" s="30"/>
      <c r="G15" s="30"/>
      <c r="H15" s="30"/>
      <c r="I15" s="30"/>
    </row>
    <row r="16" spans="1:9" x14ac:dyDescent="0.2">
      <c r="A16" s="10" t="s">
        <v>69</v>
      </c>
      <c r="B16" s="10"/>
      <c r="C16" s="30"/>
      <c r="D16" s="30"/>
      <c r="E16" s="30"/>
      <c r="F16" s="30"/>
      <c r="G16" s="30"/>
      <c r="H16" s="30"/>
      <c r="I16" s="30"/>
    </row>
    <row r="17" spans="1:9" x14ac:dyDescent="0.2">
      <c r="A17" s="32" t="s">
        <v>22</v>
      </c>
      <c r="B17" s="10"/>
      <c r="C17" s="30"/>
      <c r="D17" s="30"/>
      <c r="E17" s="30"/>
      <c r="F17" s="30"/>
      <c r="G17" s="30"/>
      <c r="H17" s="30"/>
      <c r="I17" s="30"/>
    </row>
    <row r="18" spans="1:9" x14ac:dyDescent="0.2">
      <c r="A18" s="10"/>
      <c r="B18" s="10"/>
      <c r="C18" s="30"/>
      <c r="D18" s="30"/>
      <c r="E18" s="30"/>
      <c r="F18" s="30"/>
      <c r="G18" s="30"/>
      <c r="H18" s="30"/>
      <c r="I18" s="30"/>
    </row>
    <row r="19" spans="1:9" x14ac:dyDescent="0.2">
      <c r="A19" s="32" t="s">
        <v>23</v>
      </c>
      <c r="B19" s="10"/>
      <c r="C19" s="30"/>
      <c r="D19" s="30"/>
      <c r="E19" s="30"/>
      <c r="F19" s="30"/>
      <c r="G19" s="30"/>
      <c r="H19" s="30"/>
      <c r="I19" s="30"/>
    </row>
    <row r="20" spans="1:9" x14ac:dyDescent="0.2">
      <c r="A20" s="30"/>
      <c r="B20" s="30"/>
      <c r="C20" s="30"/>
      <c r="D20" s="30"/>
      <c r="E20" s="30"/>
      <c r="F20" s="30"/>
      <c r="G20" s="30"/>
      <c r="H20" s="30"/>
      <c r="I20" s="30"/>
    </row>
    <row r="21" spans="1:9" x14ac:dyDescent="0.2">
      <c r="A21" s="100" t="s">
        <v>24</v>
      </c>
      <c r="B21" s="101"/>
      <c r="C21" s="101"/>
      <c r="D21" s="101"/>
      <c r="E21" s="101"/>
      <c r="F21" s="101"/>
      <c r="G21" s="101"/>
      <c r="H21" s="101"/>
      <c r="I21" s="102"/>
    </row>
    <row r="22" spans="1:9" x14ac:dyDescent="0.2">
      <c r="A22" s="33"/>
      <c r="B22" s="34"/>
      <c r="C22" s="35" t="s">
        <v>25</v>
      </c>
      <c r="D22" s="35" t="s">
        <v>26</v>
      </c>
      <c r="E22" s="35" t="s">
        <v>27</v>
      </c>
      <c r="F22" s="35" t="s">
        <v>28</v>
      </c>
      <c r="G22" s="35" t="s">
        <v>29</v>
      </c>
      <c r="H22" s="35" t="s">
        <v>30</v>
      </c>
      <c r="I22" s="35" t="s">
        <v>31</v>
      </c>
    </row>
    <row r="23" spans="1:9" x14ac:dyDescent="0.2">
      <c r="A23" s="33"/>
      <c r="B23" s="34"/>
      <c r="C23" s="36" t="s">
        <v>32</v>
      </c>
      <c r="D23" s="37" t="s">
        <v>32</v>
      </c>
      <c r="E23" s="36" t="s">
        <v>32</v>
      </c>
      <c r="F23" s="36" t="s">
        <v>32</v>
      </c>
      <c r="G23" s="36" t="s">
        <v>33</v>
      </c>
      <c r="H23" s="36" t="s">
        <v>33</v>
      </c>
      <c r="I23" s="36" t="s">
        <v>33</v>
      </c>
    </row>
    <row r="24" spans="1:9" x14ac:dyDescent="0.2">
      <c r="A24" s="33" t="s">
        <v>34</v>
      </c>
      <c r="B24" s="34"/>
      <c r="C24" s="24">
        <v>48750</v>
      </c>
      <c r="D24" s="13">
        <v>48750</v>
      </c>
      <c r="E24" s="13">
        <v>60000</v>
      </c>
      <c r="F24" s="13">
        <v>60000</v>
      </c>
      <c r="G24" s="13">
        <v>66625</v>
      </c>
      <c r="H24" s="13">
        <v>75000</v>
      </c>
      <c r="I24" s="13">
        <v>80000</v>
      </c>
    </row>
    <row r="25" spans="1:9" x14ac:dyDescent="0.2">
      <c r="A25" s="33" t="s">
        <v>35</v>
      </c>
      <c r="B25" s="34"/>
      <c r="C25" s="24">
        <v>0</v>
      </c>
      <c r="D25" s="13">
        <f>C36</f>
        <v>12718</v>
      </c>
      <c r="E25" s="13">
        <f t="shared" ref="E25:I25" si="0">D36</f>
        <v>33643</v>
      </c>
      <c r="F25" s="13">
        <f t="shared" si="0"/>
        <v>42792</v>
      </c>
      <c r="G25" s="13">
        <f t="shared" si="0"/>
        <v>52453</v>
      </c>
      <c r="H25" s="13">
        <f t="shared" si="0"/>
        <v>54078</v>
      </c>
      <c r="I25" s="13">
        <f t="shared" si="0"/>
        <v>55078</v>
      </c>
    </row>
    <row r="26" spans="1:9" x14ac:dyDescent="0.2">
      <c r="A26" s="33" t="s">
        <v>36</v>
      </c>
      <c r="B26" s="34"/>
      <c r="C26" s="24">
        <v>55014</v>
      </c>
      <c r="D26" s="13">
        <v>41205</v>
      </c>
      <c r="E26" s="13">
        <v>66647</v>
      </c>
      <c r="F26" s="13">
        <v>33848</v>
      </c>
      <c r="G26" s="13">
        <v>66625</v>
      </c>
      <c r="H26" s="13">
        <v>69000</v>
      </c>
      <c r="I26" s="13">
        <v>75000</v>
      </c>
    </row>
    <row r="27" spans="1:9" x14ac:dyDescent="0.2">
      <c r="A27" s="33" t="s">
        <v>37</v>
      </c>
      <c r="B27" s="34"/>
      <c r="C27" s="24">
        <v>21939</v>
      </c>
      <c r="D27" s="13">
        <v>20280</v>
      </c>
      <c r="E27" s="13">
        <v>57498</v>
      </c>
      <c r="F27" s="24">
        <v>24187</v>
      </c>
      <c r="G27" s="13">
        <v>65000</v>
      </c>
      <c r="H27" s="13">
        <v>68000</v>
      </c>
      <c r="I27" s="13">
        <v>72000</v>
      </c>
    </row>
    <row r="28" spans="1:9" x14ac:dyDescent="0.2">
      <c r="A28" s="33"/>
      <c r="B28" s="34"/>
      <c r="C28" s="24"/>
      <c r="D28" s="13"/>
      <c r="E28" s="13"/>
      <c r="F28" s="13"/>
      <c r="G28" s="13"/>
      <c r="H28" s="13"/>
      <c r="I28" s="13"/>
    </row>
    <row r="29" spans="1:9" x14ac:dyDescent="0.2">
      <c r="A29" s="33" t="s">
        <v>38</v>
      </c>
      <c r="B29" s="12"/>
      <c r="C29" s="38"/>
      <c r="D29" s="38"/>
      <c r="E29" s="38"/>
      <c r="F29" s="38"/>
      <c r="G29" s="38"/>
      <c r="H29" s="38"/>
      <c r="I29" s="24"/>
    </row>
    <row r="30" spans="1:9" x14ac:dyDescent="0.2">
      <c r="A30" s="39" t="s">
        <v>39</v>
      </c>
      <c r="B30" s="34"/>
      <c r="C30" s="24"/>
      <c r="D30" s="40"/>
      <c r="E30" s="38"/>
      <c r="F30" s="38"/>
      <c r="G30" s="38"/>
      <c r="H30" s="38"/>
      <c r="I30" s="24"/>
    </row>
    <row r="31" spans="1:9" x14ac:dyDescent="0.2">
      <c r="A31" s="41"/>
      <c r="B31" s="42"/>
      <c r="C31" s="24">
        <v>-20357</v>
      </c>
      <c r="D31" s="13">
        <v>0</v>
      </c>
      <c r="E31" s="13"/>
      <c r="F31" s="13"/>
      <c r="G31" s="13"/>
      <c r="H31" s="13"/>
      <c r="I31" s="13"/>
    </row>
    <row r="32" spans="1:9" x14ac:dyDescent="0.2">
      <c r="A32" s="41"/>
      <c r="B32" s="42"/>
      <c r="C32" s="24"/>
      <c r="D32" s="13"/>
      <c r="E32" s="13"/>
      <c r="F32" s="13"/>
      <c r="G32" s="13"/>
      <c r="H32" s="13"/>
      <c r="I32" s="13"/>
    </row>
    <row r="33" spans="1:9" x14ac:dyDescent="0.2">
      <c r="A33" s="41"/>
      <c r="B33" s="42"/>
      <c r="C33" s="24"/>
      <c r="D33" s="13"/>
      <c r="E33" s="13"/>
      <c r="F33" s="13"/>
      <c r="G33" s="13"/>
      <c r="H33" s="13"/>
      <c r="I33" s="13"/>
    </row>
    <row r="34" spans="1:9" x14ac:dyDescent="0.2">
      <c r="A34" s="33" t="s">
        <v>40</v>
      </c>
      <c r="B34" s="34"/>
      <c r="C34" s="24">
        <f t="shared" ref="C34:I34" si="1">SUM(C31:C33)</f>
        <v>-20357</v>
      </c>
      <c r="D34" s="24">
        <f t="shared" si="1"/>
        <v>0</v>
      </c>
      <c r="E34" s="24">
        <f t="shared" si="1"/>
        <v>0</v>
      </c>
      <c r="F34" s="24">
        <f t="shared" si="1"/>
        <v>0</v>
      </c>
      <c r="G34" s="24">
        <f t="shared" si="1"/>
        <v>0</v>
      </c>
      <c r="H34" s="24">
        <f t="shared" si="1"/>
        <v>0</v>
      </c>
      <c r="I34" s="24">
        <f t="shared" si="1"/>
        <v>0</v>
      </c>
    </row>
    <row r="35" spans="1:9" x14ac:dyDescent="0.2">
      <c r="A35" s="33"/>
      <c r="B35" s="34"/>
      <c r="C35" s="24"/>
      <c r="D35" s="13"/>
      <c r="E35" s="13"/>
      <c r="F35" s="13"/>
      <c r="G35" s="13"/>
      <c r="H35" s="13"/>
      <c r="I35" s="13"/>
    </row>
    <row r="36" spans="1:9" x14ac:dyDescent="0.2">
      <c r="A36" s="33" t="s">
        <v>41</v>
      </c>
      <c r="B36" s="34"/>
      <c r="C36" s="24">
        <f>+C25+C26-C27+C34</f>
        <v>12718</v>
      </c>
      <c r="D36" s="24">
        <f t="shared" ref="D36:I36" si="2">+D25+D26-D27+D34</f>
        <v>33643</v>
      </c>
      <c r="E36" s="24">
        <f>+E25+E26-E27+E34</f>
        <v>42792</v>
      </c>
      <c r="F36" s="24">
        <f t="shared" si="2"/>
        <v>52453</v>
      </c>
      <c r="G36" s="24">
        <f>+G25+G26-G27+G34</f>
        <v>54078</v>
      </c>
      <c r="H36" s="24">
        <f>+H25+H26-H27+H34</f>
        <v>55078</v>
      </c>
      <c r="I36" s="24">
        <f t="shared" si="2"/>
        <v>58078</v>
      </c>
    </row>
    <row r="37" spans="1:9" x14ac:dyDescent="0.2">
      <c r="A37" s="41"/>
      <c r="B37" s="42"/>
      <c r="C37" s="43"/>
      <c r="D37" s="25"/>
      <c r="E37" s="25"/>
      <c r="F37" s="13"/>
      <c r="G37" s="13"/>
      <c r="H37" s="13"/>
      <c r="I37" s="13"/>
    </row>
    <row r="38" spans="1:9" x14ac:dyDescent="0.2">
      <c r="A38" s="33" t="s">
        <v>42</v>
      </c>
      <c r="B38" s="34"/>
      <c r="C38" s="43">
        <v>0</v>
      </c>
      <c r="D38" s="25">
        <v>0</v>
      </c>
      <c r="E38" s="25">
        <v>0</v>
      </c>
      <c r="F38" s="13">
        <v>819</v>
      </c>
      <c r="G38" s="13">
        <v>0</v>
      </c>
      <c r="H38" s="13">
        <v>0</v>
      </c>
      <c r="I38" s="13">
        <v>0</v>
      </c>
    </row>
    <row r="39" spans="1:9" x14ac:dyDescent="0.2">
      <c r="A39" s="41"/>
      <c r="B39" s="42"/>
      <c r="C39" s="43"/>
      <c r="D39" s="25"/>
      <c r="E39" s="25"/>
      <c r="F39" s="13"/>
      <c r="G39" s="13"/>
      <c r="H39" s="13"/>
      <c r="I39" s="13"/>
    </row>
    <row r="40" spans="1:9" x14ac:dyDescent="0.2">
      <c r="A40" s="33" t="s">
        <v>43</v>
      </c>
      <c r="B40" s="44"/>
      <c r="C40" s="45">
        <f>C36-C38</f>
        <v>12718</v>
      </c>
      <c r="D40" s="45">
        <f t="shared" ref="D40:I40" si="3">D36-D38</f>
        <v>33643</v>
      </c>
      <c r="E40" s="45">
        <f t="shared" si="3"/>
        <v>42792</v>
      </c>
      <c r="F40" s="46">
        <f t="shared" si="3"/>
        <v>51634</v>
      </c>
      <c r="G40" s="46">
        <f t="shared" si="3"/>
        <v>54078</v>
      </c>
      <c r="H40" s="46">
        <f t="shared" si="3"/>
        <v>55078</v>
      </c>
      <c r="I40" s="46">
        <f t="shared" si="3"/>
        <v>58078</v>
      </c>
    </row>
    <row r="41" spans="1:9" x14ac:dyDescent="0.2">
      <c r="A41" s="47"/>
      <c r="B41" s="47"/>
      <c r="C41" s="48"/>
      <c r="D41" s="48"/>
      <c r="E41" s="48"/>
      <c r="F41" s="48"/>
      <c r="G41" s="48"/>
      <c r="H41" s="48"/>
      <c r="I41" s="48"/>
    </row>
    <row r="42" spans="1:9" x14ac:dyDescent="0.2">
      <c r="A42" s="49" t="s">
        <v>44</v>
      </c>
      <c r="B42" s="11"/>
      <c r="C42" s="50"/>
      <c r="D42" s="50"/>
      <c r="E42" s="50"/>
      <c r="F42" s="50"/>
      <c r="G42" s="50"/>
      <c r="H42" s="50"/>
      <c r="I42" s="50"/>
    </row>
    <row r="43" spans="1:9" x14ac:dyDescent="0.2">
      <c r="A43" s="51" t="s">
        <v>45</v>
      </c>
      <c r="B43" s="42"/>
      <c r="C43" s="25"/>
      <c r="D43" s="25"/>
      <c r="E43" s="25"/>
      <c r="F43" s="25"/>
      <c r="G43" s="25"/>
      <c r="H43" s="25"/>
      <c r="I43" s="25"/>
    </row>
    <row r="44" spans="1:9" x14ac:dyDescent="0.2">
      <c r="A44" s="33"/>
      <c r="B44" s="34"/>
      <c r="C44" s="13"/>
      <c r="D44" s="13"/>
      <c r="E44" s="13"/>
      <c r="F44" s="13"/>
      <c r="G44" s="13"/>
      <c r="H44" s="13"/>
      <c r="I44" s="13"/>
    </row>
    <row r="45" spans="1:9" x14ac:dyDescent="0.2">
      <c r="A45" s="33" t="s">
        <v>46</v>
      </c>
      <c r="B45" s="34"/>
      <c r="C45" s="13"/>
      <c r="D45" s="13"/>
      <c r="E45" s="13"/>
      <c r="F45" s="13"/>
      <c r="G45" s="13"/>
      <c r="H45" s="13"/>
      <c r="I45" s="13"/>
    </row>
    <row r="46" spans="1:9" x14ac:dyDescent="0.2">
      <c r="A46" s="33"/>
      <c r="B46" s="34"/>
      <c r="C46" s="13"/>
      <c r="D46" s="13"/>
      <c r="E46" s="13"/>
      <c r="F46" s="13"/>
      <c r="G46" s="13"/>
      <c r="H46" s="13"/>
      <c r="I46" s="13"/>
    </row>
    <row r="47" spans="1:9" x14ac:dyDescent="0.2">
      <c r="A47" s="52" t="s">
        <v>47</v>
      </c>
      <c r="B47" s="44"/>
      <c r="C47" s="13"/>
      <c r="D47" s="13"/>
      <c r="E47" s="13"/>
      <c r="F47" s="13"/>
      <c r="G47" s="13"/>
      <c r="H47" s="13"/>
      <c r="I47" s="13"/>
    </row>
    <row r="48" spans="1:9" x14ac:dyDescent="0.2">
      <c r="A48" s="53" t="s">
        <v>48</v>
      </c>
      <c r="B48" s="54"/>
      <c r="C48" s="13"/>
      <c r="D48" s="13"/>
      <c r="E48" s="13"/>
      <c r="F48" s="13"/>
      <c r="G48" s="13"/>
      <c r="H48" s="13"/>
      <c r="I48" s="13"/>
    </row>
  </sheetData>
  <sheetProtection selectLockedCells="1"/>
  <mergeCells count="1">
    <mergeCell ref="A21:I21"/>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opLeftCell="A7" zoomScaleNormal="100" workbookViewId="0">
      <selection activeCell="E38" sqref="E38"/>
    </sheetView>
  </sheetViews>
  <sheetFormatPr defaultColWidth="9.140625"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0</v>
      </c>
      <c r="B2" s="11" t="s">
        <v>1</v>
      </c>
      <c r="C2" s="11"/>
      <c r="D2" s="11"/>
      <c r="E2" s="30"/>
      <c r="F2" s="10"/>
      <c r="G2" s="31" t="s">
        <v>2</v>
      </c>
      <c r="H2" s="22" t="s">
        <v>70</v>
      </c>
      <c r="I2" s="11"/>
    </row>
    <row r="3" spans="1:9" x14ac:dyDescent="0.2">
      <c r="A3" s="10" t="s">
        <v>4</v>
      </c>
      <c r="B3" s="11" t="s">
        <v>50</v>
      </c>
      <c r="C3" s="11"/>
      <c r="D3" s="11"/>
      <c r="E3" s="30"/>
      <c r="F3" s="10"/>
      <c r="G3" s="31" t="s">
        <v>6</v>
      </c>
      <c r="H3" s="23" t="s">
        <v>71</v>
      </c>
      <c r="I3" s="12"/>
    </row>
    <row r="4" spans="1:9" x14ac:dyDescent="0.2">
      <c r="A4" s="10" t="s">
        <v>8</v>
      </c>
      <c r="B4" s="22" t="s">
        <v>72</v>
      </c>
      <c r="C4" s="11"/>
      <c r="D4" s="11"/>
      <c r="E4" s="30"/>
      <c r="F4" s="10"/>
      <c r="G4" s="31" t="s">
        <v>10</v>
      </c>
      <c r="H4" s="22" t="s">
        <v>52</v>
      </c>
      <c r="I4" s="11"/>
    </row>
    <row r="5" spans="1:9" x14ac:dyDescent="0.2">
      <c r="A5" s="10" t="s">
        <v>12</v>
      </c>
      <c r="B5" s="22" t="s">
        <v>53</v>
      </c>
      <c r="C5" s="12"/>
      <c r="D5" s="12"/>
      <c r="E5" s="30"/>
      <c r="F5" s="10"/>
      <c r="G5" s="31" t="s">
        <v>14</v>
      </c>
      <c r="H5" s="23" t="s">
        <v>73</v>
      </c>
      <c r="I5" s="12"/>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16</v>
      </c>
      <c r="B8" s="10"/>
      <c r="C8" s="30"/>
      <c r="D8" s="30"/>
      <c r="E8" s="30"/>
      <c r="F8" s="30"/>
      <c r="G8" s="30"/>
      <c r="H8" s="30"/>
      <c r="I8" s="30"/>
    </row>
    <row r="9" spans="1:9" x14ac:dyDescent="0.2">
      <c r="A9" s="10" t="s">
        <v>55</v>
      </c>
      <c r="B9" s="10"/>
      <c r="C9" s="30"/>
      <c r="D9" s="30"/>
      <c r="E9" s="30"/>
      <c r="F9" s="30"/>
      <c r="G9" s="30"/>
      <c r="H9" s="30"/>
      <c r="I9" s="30"/>
    </row>
    <row r="10" spans="1:9" x14ac:dyDescent="0.2">
      <c r="A10" s="10" t="s">
        <v>74</v>
      </c>
      <c r="B10" s="10"/>
      <c r="C10" s="30"/>
      <c r="D10" s="30"/>
      <c r="E10" s="30"/>
      <c r="F10" s="30"/>
      <c r="G10" s="30"/>
      <c r="H10" s="30"/>
      <c r="I10" s="30"/>
    </row>
    <row r="11" spans="1:9" x14ac:dyDescent="0.2">
      <c r="A11" s="10" t="s">
        <v>18</v>
      </c>
      <c r="B11" s="10"/>
      <c r="C11" s="30"/>
      <c r="D11" s="30"/>
      <c r="E11" s="30"/>
      <c r="F11" s="30"/>
      <c r="G11" s="30"/>
      <c r="H11" s="30"/>
      <c r="I11" s="30"/>
    </row>
    <row r="12" spans="1:9" x14ac:dyDescent="0.2">
      <c r="A12" s="10" t="s">
        <v>58</v>
      </c>
      <c r="B12" s="10"/>
      <c r="C12" s="30"/>
      <c r="D12" s="30"/>
      <c r="E12" s="30"/>
      <c r="F12" s="30"/>
      <c r="G12" s="30"/>
      <c r="H12" s="30"/>
      <c r="I12" s="30"/>
    </row>
    <row r="13" spans="1:9" x14ac:dyDescent="0.2">
      <c r="A13" s="10" t="s">
        <v>20</v>
      </c>
      <c r="B13" s="10"/>
      <c r="C13" s="30"/>
      <c r="D13" s="30"/>
      <c r="E13" s="30"/>
      <c r="F13" s="30"/>
      <c r="G13" s="30"/>
      <c r="H13" s="30"/>
      <c r="I13" s="30"/>
    </row>
    <row r="14" spans="1:9" x14ac:dyDescent="0.2">
      <c r="A14" s="10" t="s">
        <v>75</v>
      </c>
      <c r="B14" s="10"/>
      <c r="C14" s="30"/>
      <c r="D14" s="30"/>
      <c r="E14" s="30"/>
      <c r="F14" s="30"/>
      <c r="G14" s="30"/>
      <c r="H14" s="30"/>
      <c r="I14" s="30"/>
    </row>
    <row r="15" spans="1:9" x14ac:dyDescent="0.2">
      <c r="A15" s="10" t="s">
        <v>76</v>
      </c>
      <c r="B15" s="10"/>
      <c r="C15" s="30"/>
      <c r="D15" s="30"/>
      <c r="E15" s="30"/>
      <c r="F15" s="30"/>
      <c r="G15" s="30"/>
      <c r="H15" s="30"/>
      <c r="I15" s="30"/>
    </row>
    <row r="16" spans="1:9" x14ac:dyDescent="0.2">
      <c r="A16" s="32" t="s">
        <v>22</v>
      </c>
      <c r="B16" s="10"/>
      <c r="C16" s="30"/>
      <c r="D16" s="30"/>
      <c r="E16" s="30"/>
      <c r="F16" s="30"/>
      <c r="G16" s="30"/>
      <c r="H16" s="30"/>
      <c r="I16" s="30"/>
    </row>
    <row r="17" spans="1:9" x14ac:dyDescent="0.2">
      <c r="A17" s="10"/>
      <c r="B17" s="10"/>
      <c r="C17" s="30"/>
      <c r="D17" s="30"/>
      <c r="E17" s="30"/>
      <c r="F17" s="30"/>
      <c r="G17" s="30"/>
      <c r="H17" s="30"/>
      <c r="I17" s="30"/>
    </row>
    <row r="18" spans="1:9" x14ac:dyDescent="0.2">
      <c r="A18" s="32" t="s">
        <v>23</v>
      </c>
      <c r="B18" s="10"/>
      <c r="C18" s="30"/>
      <c r="D18" s="30"/>
      <c r="E18" s="30"/>
      <c r="F18" s="30"/>
      <c r="G18" s="30"/>
      <c r="H18" s="30"/>
      <c r="I18" s="30"/>
    </row>
    <row r="19" spans="1:9" x14ac:dyDescent="0.2">
      <c r="A19" s="30"/>
      <c r="B19" s="30"/>
      <c r="C19" s="30"/>
      <c r="D19" s="30"/>
      <c r="E19" s="30"/>
      <c r="F19" s="30"/>
      <c r="G19" s="30"/>
      <c r="H19" s="30"/>
      <c r="I19" s="30"/>
    </row>
    <row r="20" spans="1:9" x14ac:dyDescent="0.2">
      <c r="A20" s="100" t="s">
        <v>24</v>
      </c>
      <c r="B20" s="101"/>
      <c r="C20" s="101"/>
      <c r="D20" s="101"/>
      <c r="E20" s="101"/>
      <c r="F20" s="101"/>
      <c r="G20" s="101"/>
      <c r="H20" s="101"/>
      <c r="I20" s="102"/>
    </row>
    <row r="21" spans="1:9" x14ac:dyDescent="0.2">
      <c r="A21" s="33"/>
      <c r="B21" s="34"/>
      <c r="C21" s="35" t="s">
        <v>25</v>
      </c>
      <c r="D21" s="35" t="s">
        <v>26</v>
      </c>
      <c r="E21" s="35" t="s">
        <v>27</v>
      </c>
      <c r="F21" s="35" t="s">
        <v>28</v>
      </c>
      <c r="G21" s="35" t="s">
        <v>29</v>
      </c>
      <c r="H21" s="35" t="s">
        <v>30</v>
      </c>
      <c r="I21" s="35" t="s">
        <v>31</v>
      </c>
    </row>
    <row r="22" spans="1:9" x14ac:dyDescent="0.2">
      <c r="A22" s="33"/>
      <c r="B22" s="34"/>
      <c r="C22" s="36" t="s">
        <v>32</v>
      </c>
      <c r="D22" s="37" t="s">
        <v>32</v>
      </c>
      <c r="E22" s="36" t="s">
        <v>32</v>
      </c>
      <c r="F22" s="36" t="s">
        <v>32</v>
      </c>
      <c r="G22" s="36" t="s">
        <v>33</v>
      </c>
      <c r="H22" s="36" t="s">
        <v>33</v>
      </c>
      <c r="I22" s="36" t="s">
        <v>33</v>
      </c>
    </row>
    <row r="23" spans="1:9" x14ac:dyDescent="0.2">
      <c r="A23" s="33" t="s">
        <v>34</v>
      </c>
      <c r="B23" s="34"/>
      <c r="C23" s="13">
        <v>60000</v>
      </c>
      <c r="D23" s="13">
        <v>60000</v>
      </c>
      <c r="E23" s="13">
        <v>81000</v>
      </c>
      <c r="F23" s="13">
        <v>90000</v>
      </c>
      <c r="G23" s="13">
        <v>90000</v>
      </c>
      <c r="H23" s="13">
        <v>90000</v>
      </c>
      <c r="I23" s="13">
        <v>95000</v>
      </c>
    </row>
    <row r="24" spans="1:9" x14ac:dyDescent="0.2">
      <c r="A24" s="33" t="s">
        <v>35</v>
      </c>
      <c r="B24" s="34"/>
      <c r="C24" s="13">
        <f t="shared" ref="C24:I24" si="0">B35</f>
        <v>0</v>
      </c>
      <c r="D24" s="13">
        <f t="shared" si="0"/>
        <v>6234.07</v>
      </c>
      <c r="E24" s="13">
        <f t="shared" si="0"/>
        <v>18747.070000000007</v>
      </c>
      <c r="F24" s="13">
        <f t="shared" si="0"/>
        <v>30495.070000000007</v>
      </c>
      <c r="G24" s="13">
        <f t="shared" si="0"/>
        <v>63273.070000000007</v>
      </c>
      <c r="H24" s="13">
        <f t="shared" si="0"/>
        <v>68273.070000000007</v>
      </c>
      <c r="I24" s="13">
        <f t="shared" si="0"/>
        <v>69273.070000000007</v>
      </c>
    </row>
    <row r="25" spans="1:9" x14ac:dyDescent="0.2">
      <c r="A25" s="33" t="s">
        <v>36</v>
      </c>
      <c r="B25" s="34"/>
      <c r="C25" s="13">
        <v>52770.05</v>
      </c>
      <c r="D25" s="13">
        <v>61464</v>
      </c>
      <c r="E25" s="13">
        <v>32304</v>
      </c>
      <c r="F25" s="13">
        <v>66837</v>
      </c>
      <c r="G25" s="13">
        <v>87000</v>
      </c>
      <c r="H25" s="13">
        <v>84000</v>
      </c>
      <c r="I25" s="13">
        <v>93000</v>
      </c>
    </row>
    <row r="26" spans="1:9" x14ac:dyDescent="0.2">
      <c r="A26" s="33" t="s">
        <v>37</v>
      </c>
      <c r="B26" s="34"/>
      <c r="C26" s="13">
        <v>49535.98</v>
      </c>
      <c r="D26" s="13">
        <v>48951</v>
      </c>
      <c r="E26" s="13">
        <v>20556</v>
      </c>
      <c r="F26" s="24">
        <v>34059</v>
      </c>
      <c r="G26" s="13">
        <v>82000</v>
      </c>
      <c r="H26" s="13">
        <v>83000</v>
      </c>
      <c r="I26" s="13">
        <v>87000</v>
      </c>
    </row>
    <row r="27" spans="1:9" x14ac:dyDescent="0.2">
      <c r="A27" s="33"/>
      <c r="B27" s="34"/>
      <c r="C27" s="24"/>
      <c r="D27" s="13"/>
      <c r="E27" s="13"/>
      <c r="F27" s="13"/>
      <c r="G27" s="13"/>
      <c r="H27" s="13"/>
      <c r="I27" s="13"/>
    </row>
    <row r="28" spans="1:9" x14ac:dyDescent="0.2">
      <c r="A28" s="33" t="s">
        <v>38</v>
      </c>
      <c r="B28" s="12"/>
      <c r="C28" s="38"/>
      <c r="D28" s="38"/>
      <c r="E28" s="38"/>
      <c r="F28" s="38"/>
      <c r="G28" s="38"/>
      <c r="H28" s="38"/>
      <c r="I28" s="24"/>
    </row>
    <row r="29" spans="1:9" x14ac:dyDescent="0.2">
      <c r="A29" s="39" t="s">
        <v>39</v>
      </c>
      <c r="B29" s="34"/>
      <c r="C29" s="24"/>
      <c r="D29" s="40"/>
      <c r="E29" s="38"/>
      <c r="F29" s="38"/>
      <c r="G29" s="38"/>
      <c r="H29" s="38"/>
      <c r="I29" s="24"/>
    </row>
    <row r="30" spans="1:9" x14ac:dyDescent="0.2">
      <c r="A30" s="41"/>
      <c r="B30" s="42"/>
      <c r="C30" s="24">
        <v>3000</v>
      </c>
      <c r="D30" s="13"/>
      <c r="E30" s="13"/>
      <c r="F30" s="13"/>
      <c r="G30" s="13"/>
      <c r="H30" s="13"/>
      <c r="I30" s="13"/>
    </row>
    <row r="31" spans="1:9" x14ac:dyDescent="0.2">
      <c r="A31" s="41"/>
      <c r="B31" s="42"/>
      <c r="C31" s="24"/>
      <c r="D31" s="13"/>
      <c r="E31" s="13"/>
      <c r="F31" s="13"/>
      <c r="G31" s="13"/>
      <c r="H31" s="13"/>
      <c r="I31" s="13"/>
    </row>
    <row r="32" spans="1:9" x14ac:dyDescent="0.2">
      <c r="A32" s="41"/>
      <c r="B32" s="42"/>
      <c r="C32" s="24"/>
      <c r="D32" s="13"/>
      <c r="E32" s="13"/>
      <c r="F32" s="13"/>
      <c r="G32" s="13"/>
      <c r="H32" s="13"/>
      <c r="I32" s="13"/>
    </row>
    <row r="33" spans="1:9" x14ac:dyDescent="0.2">
      <c r="A33" s="33" t="s">
        <v>40</v>
      </c>
      <c r="B33" s="34"/>
      <c r="C33" s="24">
        <f t="shared" ref="C33:I33" si="1">SUM(C30:C32)</f>
        <v>3000</v>
      </c>
      <c r="D33" s="24">
        <f t="shared" si="1"/>
        <v>0</v>
      </c>
      <c r="E33" s="24">
        <f t="shared" si="1"/>
        <v>0</v>
      </c>
      <c r="F33" s="24">
        <f t="shared" si="1"/>
        <v>0</v>
      </c>
      <c r="G33" s="24">
        <f t="shared" si="1"/>
        <v>0</v>
      </c>
      <c r="H33" s="24">
        <f t="shared" si="1"/>
        <v>0</v>
      </c>
      <c r="I33" s="24">
        <f t="shared" si="1"/>
        <v>0</v>
      </c>
    </row>
    <row r="34" spans="1:9" x14ac:dyDescent="0.2">
      <c r="A34" s="33"/>
      <c r="B34" s="34"/>
      <c r="C34" s="24"/>
      <c r="D34" s="13"/>
      <c r="E34" s="13"/>
      <c r="F34" s="13"/>
      <c r="G34" s="13"/>
      <c r="H34" s="13"/>
      <c r="I34" s="13"/>
    </row>
    <row r="35" spans="1:9" x14ac:dyDescent="0.2">
      <c r="A35" s="33" t="s">
        <v>41</v>
      </c>
      <c r="B35" s="34"/>
      <c r="C35" s="24">
        <f>+C24+C25-C26+C33</f>
        <v>6234.07</v>
      </c>
      <c r="D35" s="24">
        <f t="shared" ref="D35:I35" si="2">+D24+D25-D26+D33</f>
        <v>18747.070000000007</v>
      </c>
      <c r="E35" s="24">
        <f>+E24+E25-E26+E33</f>
        <v>30495.070000000007</v>
      </c>
      <c r="F35" s="24">
        <f t="shared" si="2"/>
        <v>63273.070000000007</v>
      </c>
      <c r="G35" s="24">
        <f>+G24+G25-G26+G33</f>
        <v>68273.070000000007</v>
      </c>
      <c r="H35" s="24">
        <f>+H24+H25-H26+H33</f>
        <v>69273.070000000007</v>
      </c>
      <c r="I35" s="24">
        <f t="shared" si="2"/>
        <v>75273.070000000007</v>
      </c>
    </row>
    <row r="36" spans="1:9" x14ac:dyDescent="0.2">
      <c r="A36" s="41"/>
      <c r="B36" s="42"/>
      <c r="C36" s="43"/>
      <c r="D36" s="25"/>
      <c r="E36" s="25"/>
      <c r="F36" s="13"/>
      <c r="G36" s="13"/>
      <c r="H36" s="13"/>
      <c r="I36" s="13"/>
    </row>
    <row r="37" spans="1:9" x14ac:dyDescent="0.2">
      <c r="A37" s="33" t="s">
        <v>42</v>
      </c>
      <c r="B37" s="34"/>
      <c r="C37" s="25">
        <v>1941.29</v>
      </c>
      <c r="D37" s="25">
        <v>0</v>
      </c>
      <c r="E37" s="13">
        <v>0</v>
      </c>
      <c r="F37" s="13">
        <v>12129</v>
      </c>
      <c r="G37" s="13">
        <v>0</v>
      </c>
      <c r="H37" s="13">
        <v>0</v>
      </c>
      <c r="I37" s="13">
        <v>0</v>
      </c>
    </row>
    <row r="38" spans="1:9" x14ac:dyDescent="0.2">
      <c r="A38" s="41"/>
      <c r="B38" s="42"/>
      <c r="C38" s="43"/>
      <c r="D38" s="25"/>
      <c r="E38" s="25"/>
      <c r="F38" s="13"/>
      <c r="G38" s="13"/>
      <c r="H38" s="13"/>
      <c r="I38" s="13"/>
    </row>
    <row r="39" spans="1:9" x14ac:dyDescent="0.2">
      <c r="A39" s="33" t="s">
        <v>43</v>
      </c>
      <c r="B39" s="44"/>
      <c r="C39" s="45">
        <f>C35-C37</f>
        <v>4292.78</v>
      </c>
      <c r="D39" s="45">
        <f t="shared" ref="D39:I39" si="3">D35-D37</f>
        <v>18747.070000000007</v>
      </c>
      <c r="E39" s="45">
        <f t="shared" si="3"/>
        <v>30495.070000000007</v>
      </c>
      <c r="F39" s="46">
        <f t="shared" si="3"/>
        <v>51144.070000000007</v>
      </c>
      <c r="G39" s="46">
        <f t="shared" si="3"/>
        <v>68273.070000000007</v>
      </c>
      <c r="H39" s="46">
        <f t="shared" si="3"/>
        <v>69273.070000000007</v>
      </c>
      <c r="I39" s="46">
        <f t="shared" si="3"/>
        <v>75273.070000000007</v>
      </c>
    </row>
    <row r="40" spans="1:9" x14ac:dyDescent="0.2">
      <c r="A40" s="47"/>
      <c r="B40" s="47"/>
      <c r="C40" s="48"/>
      <c r="D40" s="48"/>
      <c r="E40" s="48"/>
      <c r="F40" s="48"/>
      <c r="G40" s="48"/>
      <c r="H40" s="48"/>
      <c r="I40" s="48"/>
    </row>
    <row r="41" spans="1:9" x14ac:dyDescent="0.2">
      <c r="A41" s="49" t="s">
        <v>44</v>
      </c>
      <c r="B41" s="11"/>
      <c r="C41" s="50"/>
      <c r="D41" s="50"/>
      <c r="E41" s="50"/>
      <c r="F41" s="50"/>
      <c r="G41" s="50"/>
      <c r="H41" s="50"/>
      <c r="I41" s="50"/>
    </row>
    <row r="42" spans="1:9" x14ac:dyDescent="0.2">
      <c r="A42" s="51" t="s">
        <v>45</v>
      </c>
      <c r="B42" s="42"/>
      <c r="C42" s="25"/>
      <c r="D42" s="25"/>
      <c r="E42" s="25"/>
      <c r="F42" s="25"/>
      <c r="G42" s="25"/>
      <c r="H42" s="25"/>
      <c r="I42" s="25"/>
    </row>
    <row r="43" spans="1:9" x14ac:dyDescent="0.2">
      <c r="A43" s="33"/>
      <c r="B43" s="34"/>
      <c r="C43" s="13"/>
      <c r="D43" s="13"/>
      <c r="E43" s="13"/>
      <c r="F43" s="13"/>
      <c r="G43" s="13"/>
      <c r="H43" s="13"/>
      <c r="I43" s="13"/>
    </row>
    <row r="44" spans="1:9" x14ac:dyDescent="0.2">
      <c r="A44" s="33" t="s">
        <v>46</v>
      </c>
      <c r="B44" s="34"/>
      <c r="C44" s="13"/>
      <c r="D44" s="13"/>
      <c r="E44" s="13"/>
      <c r="F44" s="13"/>
      <c r="G44" s="13"/>
      <c r="H44" s="13"/>
      <c r="I44" s="13"/>
    </row>
    <row r="45" spans="1:9" x14ac:dyDescent="0.2">
      <c r="A45" s="33"/>
      <c r="B45" s="34"/>
      <c r="C45" s="13"/>
      <c r="D45" s="13"/>
      <c r="E45" s="13"/>
      <c r="F45" s="13"/>
      <c r="G45" s="13"/>
      <c r="H45" s="13"/>
      <c r="I45" s="13"/>
    </row>
    <row r="46" spans="1:9" x14ac:dyDescent="0.2">
      <c r="A46" s="52" t="s">
        <v>47</v>
      </c>
      <c r="B46" s="44"/>
      <c r="C46" s="13"/>
      <c r="D46" s="13"/>
      <c r="E46" s="13"/>
      <c r="F46" s="13"/>
      <c r="G46" s="13"/>
      <c r="H46" s="13"/>
      <c r="I46" s="13"/>
    </row>
    <row r="47" spans="1:9" x14ac:dyDescent="0.2">
      <c r="A47" s="53" t="s">
        <v>48</v>
      </c>
      <c r="B47" s="54"/>
      <c r="C47" s="13"/>
      <c r="D47" s="13"/>
      <c r="E47" s="13"/>
      <c r="F47" s="13"/>
      <c r="G47" s="13"/>
      <c r="H47" s="13"/>
      <c r="I47" s="13"/>
    </row>
    <row r="48" spans="1:9" x14ac:dyDescent="0.2">
      <c r="A48" s="10"/>
      <c r="B48" s="10"/>
      <c r="C48" s="10"/>
      <c r="D48" s="10"/>
      <c r="E48" s="10"/>
      <c r="F48" s="10"/>
      <c r="G48" s="10"/>
      <c r="H48" s="10"/>
      <c r="I48" s="10"/>
    </row>
  </sheetData>
  <sheetProtection selectLockedCells="1"/>
  <mergeCells count="1">
    <mergeCell ref="A20:I20"/>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opLeftCell="A10" zoomScaleNormal="100" workbookViewId="0">
      <selection activeCell="E38" sqref="E38"/>
    </sheetView>
  </sheetViews>
  <sheetFormatPr defaultColWidth="9.140625"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0</v>
      </c>
      <c r="B2" s="11" t="s">
        <v>1</v>
      </c>
      <c r="C2" s="11"/>
      <c r="D2" s="11"/>
      <c r="E2" s="30"/>
      <c r="F2" s="10"/>
      <c r="G2" s="31" t="s">
        <v>2</v>
      </c>
      <c r="H2" s="22" t="s">
        <v>49</v>
      </c>
      <c r="I2" s="11"/>
    </row>
    <row r="3" spans="1:9" x14ac:dyDescent="0.2">
      <c r="A3" s="10" t="s">
        <v>4</v>
      </c>
      <c r="B3" s="11" t="s">
        <v>50</v>
      </c>
      <c r="C3" s="11"/>
      <c r="D3" s="11"/>
      <c r="E3" s="30"/>
      <c r="F3" s="10"/>
      <c r="G3" s="31" t="s">
        <v>6</v>
      </c>
      <c r="H3" s="23" t="s">
        <v>7</v>
      </c>
      <c r="I3" s="12"/>
    </row>
    <row r="4" spans="1:9" x14ac:dyDescent="0.2">
      <c r="A4" s="10" t="s">
        <v>8</v>
      </c>
      <c r="B4" s="22" t="s">
        <v>51</v>
      </c>
      <c r="C4" s="11"/>
      <c r="D4" s="11"/>
      <c r="E4" s="30"/>
      <c r="F4" s="10"/>
      <c r="G4" s="31" t="s">
        <v>10</v>
      </c>
      <c r="H4" s="22" t="s">
        <v>52</v>
      </c>
      <c r="I4" s="11"/>
    </row>
    <row r="5" spans="1:9" x14ac:dyDescent="0.2">
      <c r="A5" s="10" t="s">
        <v>12</v>
      </c>
      <c r="B5" s="22" t="s">
        <v>53</v>
      </c>
      <c r="C5" s="12"/>
      <c r="D5" s="12"/>
      <c r="E5" s="30"/>
      <c r="F5" s="10"/>
      <c r="G5" s="31" t="s">
        <v>14</v>
      </c>
      <c r="H5" s="23" t="s">
        <v>54</v>
      </c>
      <c r="I5" s="12"/>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16</v>
      </c>
      <c r="B8" s="10"/>
      <c r="C8" s="30"/>
      <c r="D8" s="30"/>
      <c r="E8" s="30"/>
      <c r="F8" s="30"/>
      <c r="G8" s="30"/>
      <c r="H8" s="30"/>
      <c r="I8" s="30"/>
    </row>
    <row r="9" spans="1:9" x14ac:dyDescent="0.2">
      <c r="A9" s="10" t="s">
        <v>55</v>
      </c>
      <c r="B9" s="10"/>
      <c r="C9" s="30"/>
      <c r="D9" s="30"/>
      <c r="E9" s="30"/>
      <c r="F9" s="30"/>
      <c r="G9" s="30"/>
      <c r="H9" s="30"/>
      <c r="I9" s="30"/>
    </row>
    <row r="10" spans="1:9" x14ac:dyDescent="0.2">
      <c r="A10" s="32" t="s">
        <v>56</v>
      </c>
      <c r="B10" s="10"/>
      <c r="C10" s="30"/>
      <c r="D10" s="30"/>
      <c r="E10" s="30"/>
      <c r="F10" s="30"/>
      <c r="G10" s="30"/>
      <c r="H10" s="30"/>
      <c r="I10" s="30"/>
    </row>
    <row r="11" spans="1:9" x14ac:dyDescent="0.2">
      <c r="A11" s="32" t="s">
        <v>57</v>
      </c>
      <c r="B11" s="10"/>
      <c r="C11" s="30"/>
      <c r="D11" s="30"/>
      <c r="E11" s="30"/>
      <c r="F11" s="30"/>
      <c r="G11" s="30"/>
      <c r="H11" s="30"/>
      <c r="I11" s="30"/>
    </row>
    <row r="12" spans="1:9" x14ac:dyDescent="0.2">
      <c r="A12" s="10" t="s">
        <v>18</v>
      </c>
      <c r="B12" s="10"/>
      <c r="C12" s="30"/>
      <c r="D12" s="30"/>
      <c r="E12" s="30"/>
      <c r="F12" s="30"/>
      <c r="G12" s="30"/>
      <c r="H12" s="30"/>
      <c r="I12" s="30"/>
    </row>
    <row r="13" spans="1:9" x14ac:dyDescent="0.2">
      <c r="A13" s="10" t="s">
        <v>58</v>
      </c>
      <c r="B13" s="10"/>
      <c r="C13" s="30"/>
      <c r="D13" s="30"/>
      <c r="E13" s="30"/>
      <c r="F13" s="30"/>
      <c r="G13" s="30"/>
      <c r="H13" s="30"/>
      <c r="I13" s="30"/>
    </row>
    <row r="14" spans="1:9" x14ac:dyDescent="0.2">
      <c r="A14" s="10" t="s">
        <v>20</v>
      </c>
      <c r="B14" s="10"/>
      <c r="C14" s="30"/>
      <c r="D14" s="30"/>
      <c r="E14" s="30"/>
      <c r="F14" s="30"/>
      <c r="G14" s="30"/>
      <c r="H14" s="30"/>
      <c r="I14" s="30"/>
    </row>
    <row r="15" spans="1:9" x14ac:dyDescent="0.2">
      <c r="A15" s="32" t="s">
        <v>59</v>
      </c>
      <c r="B15" s="10"/>
      <c r="C15" s="30"/>
      <c r="D15" s="30"/>
      <c r="E15" s="30"/>
      <c r="F15" s="30"/>
      <c r="G15" s="30"/>
      <c r="H15" s="30"/>
      <c r="I15" s="30"/>
    </row>
    <row r="16" spans="1:9" x14ac:dyDescent="0.2">
      <c r="A16" s="32" t="s">
        <v>60</v>
      </c>
      <c r="B16" s="10"/>
      <c r="C16" s="30"/>
      <c r="D16" s="30"/>
      <c r="E16" s="30"/>
      <c r="F16" s="30"/>
      <c r="G16" s="30"/>
      <c r="H16" s="30"/>
      <c r="I16" s="30"/>
    </row>
    <row r="17" spans="1:9" x14ac:dyDescent="0.2">
      <c r="A17" s="32" t="s">
        <v>22</v>
      </c>
      <c r="B17" s="10"/>
      <c r="C17" s="30"/>
      <c r="D17" s="30"/>
      <c r="E17" s="30"/>
      <c r="F17" s="30"/>
      <c r="G17" s="30"/>
      <c r="H17" s="30"/>
      <c r="I17" s="30"/>
    </row>
    <row r="18" spans="1:9" x14ac:dyDescent="0.2">
      <c r="A18" s="10"/>
      <c r="B18" s="10"/>
      <c r="C18" s="30"/>
      <c r="D18" s="30"/>
      <c r="E18" s="30"/>
      <c r="F18" s="30"/>
      <c r="G18" s="30"/>
      <c r="H18" s="30"/>
      <c r="I18" s="30"/>
    </row>
    <row r="19" spans="1:9" x14ac:dyDescent="0.2">
      <c r="A19" s="32" t="s">
        <v>23</v>
      </c>
      <c r="B19" s="10"/>
      <c r="C19" s="30"/>
      <c r="D19" s="30"/>
      <c r="E19" s="30"/>
      <c r="F19" s="30"/>
      <c r="G19" s="30"/>
      <c r="H19" s="30"/>
      <c r="I19" s="30"/>
    </row>
    <row r="20" spans="1:9" x14ac:dyDescent="0.2">
      <c r="A20" s="30"/>
      <c r="B20" s="30"/>
      <c r="C20" s="30"/>
      <c r="D20" s="30"/>
      <c r="E20" s="30"/>
      <c r="F20" s="30"/>
      <c r="G20" s="30"/>
      <c r="H20" s="30"/>
      <c r="I20" s="30"/>
    </row>
    <row r="21" spans="1:9" x14ac:dyDescent="0.2">
      <c r="A21" s="100" t="s">
        <v>24</v>
      </c>
      <c r="B21" s="101"/>
      <c r="C21" s="101"/>
      <c r="D21" s="101"/>
      <c r="E21" s="101"/>
      <c r="F21" s="101"/>
      <c r="G21" s="101"/>
      <c r="H21" s="101"/>
      <c r="I21" s="102"/>
    </row>
    <row r="22" spans="1:9" x14ac:dyDescent="0.2">
      <c r="A22" s="33"/>
      <c r="B22" s="34"/>
      <c r="C22" s="35" t="s">
        <v>25</v>
      </c>
      <c r="D22" s="35" t="s">
        <v>26</v>
      </c>
      <c r="E22" s="35" t="s">
        <v>27</v>
      </c>
      <c r="F22" s="35" t="s">
        <v>28</v>
      </c>
      <c r="G22" s="35" t="s">
        <v>29</v>
      </c>
      <c r="H22" s="35" t="s">
        <v>30</v>
      </c>
      <c r="I22" s="35" t="s">
        <v>31</v>
      </c>
    </row>
    <row r="23" spans="1:9" x14ac:dyDescent="0.2">
      <c r="A23" s="33"/>
      <c r="B23" s="34"/>
      <c r="C23" s="36" t="s">
        <v>32</v>
      </c>
      <c r="D23" s="37" t="s">
        <v>32</v>
      </c>
      <c r="E23" s="36" t="s">
        <v>32</v>
      </c>
      <c r="F23" s="36" t="s">
        <v>32</v>
      </c>
      <c r="G23" s="36" t="s">
        <v>33</v>
      </c>
      <c r="H23" s="36" t="s">
        <v>33</v>
      </c>
      <c r="I23" s="36" t="s">
        <v>33</v>
      </c>
    </row>
    <row r="24" spans="1:9" x14ac:dyDescent="0.2">
      <c r="A24" s="33" t="s">
        <v>34</v>
      </c>
      <c r="B24" s="34"/>
      <c r="C24" s="13">
        <v>120000</v>
      </c>
      <c r="D24" s="13">
        <v>127000</v>
      </c>
      <c r="E24" s="13">
        <v>132000</v>
      </c>
      <c r="F24" s="13">
        <v>150000</v>
      </c>
      <c r="G24" s="13">
        <v>207000</v>
      </c>
      <c r="H24" s="13">
        <v>255000</v>
      </c>
      <c r="I24" s="13">
        <v>260000</v>
      </c>
    </row>
    <row r="25" spans="1:9" x14ac:dyDescent="0.2">
      <c r="A25" s="33" t="s">
        <v>35</v>
      </c>
      <c r="B25" s="34"/>
      <c r="C25" s="13">
        <v>0</v>
      </c>
      <c r="D25" s="13">
        <f>C36</f>
        <v>22258</v>
      </c>
      <c r="E25" s="13">
        <f t="shared" ref="E25:I25" si="0">D36</f>
        <v>45265</v>
      </c>
      <c r="F25" s="13">
        <f t="shared" si="0"/>
        <v>33077</v>
      </c>
      <c r="G25" s="13">
        <f t="shared" si="0"/>
        <v>65634</v>
      </c>
      <c r="H25" s="13">
        <f t="shared" si="0"/>
        <v>95634</v>
      </c>
      <c r="I25" s="13">
        <f t="shared" si="0"/>
        <v>120634</v>
      </c>
    </row>
    <row r="26" spans="1:9" x14ac:dyDescent="0.2">
      <c r="A26" s="33" t="s">
        <v>36</v>
      </c>
      <c r="B26" s="34"/>
      <c r="C26" s="13">
        <v>106882</v>
      </c>
      <c r="D26" s="13">
        <v>127507</v>
      </c>
      <c r="E26" s="13">
        <v>110065</v>
      </c>
      <c r="F26" s="13">
        <v>118458</v>
      </c>
      <c r="G26" s="13">
        <v>165000</v>
      </c>
      <c r="H26" s="13">
        <v>190000</v>
      </c>
      <c r="I26" s="13">
        <v>220000</v>
      </c>
    </row>
    <row r="27" spans="1:9" x14ac:dyDescent="0.2">
      <c r="A27" s="33" t="s">
        <v>37</v>
      </c>
      <c r="B27" s="34"/>
      <c r="C27" s="13">
        <v>75644</v>
      </c>
      <c r="D27" s="13">
        <v>127622</v>
      </c>
      <c r="E27" s="13">
        <v>122253</v>
      </c>
      <c r="F27" s="24">
        <v>85901</v>
      </c>
      <c r="G27" s="13">
        <v>135000</v>
      </c>
      <c r="H27" s="13">
        <v>165000</v>
      </c>
      <c r="I27" s="13">
        <v>185000</v>
      </c>
    </row>
    <row r="28" spans="1:9" x14ac:dyDescent="0.2">
      <c r="A28" s="33"/>
      <c r="B28" s="34"/>
      <c r="C28" s="24"/>
      <c r="D28" s="13"/>
      <c r="E28" s="13"/>
      <c r="F28" s="13"/>
      <c r="G28" s="13"/>
      <c r="H28" s="13"/>
      <c r="I28" s="13"/>
    </row>
    <row r="29" spans="1:9" x14ac:dyDescent="0.2">
      <c r="A29" s="33" t="s">
        <v>38</v>
      </c>
      <c r="B29" s="12"/>
      <c r="C29" s="38"/>
      <c r="D29" s="38"/>
      <c r="E29" s="38"/>
      <c r="F29" s="38"/>
      <c r="G29" s="38"/>
      <c r="H29" s="38"/>
      <c r="I29" s="24"/>
    </row>
    <row r="30" spans="1:9" x14ac:dyDescent="0.2">
      <c r="A30" s="39" t="s">
        <v>39</v>
      </c>
      <c r="B30" s="34"/>
      <c r="C30" s="24"/>
      <c r="D30" s="40"/>
      <c r="E30" s="38"/>
      <c r="F30" s="38"/>
      <c r="G30" s="38"/>
      <c r="H30" s="38"/>
      <c r="I30" s="24"/>
    </row>
    <row r="31" spans="1:9" x14ac:dyDescent="0.2">
      <c r="A31" s="41"/>
      <c r="B31" s="42"/>
      <c r="C31" s="24">
        <v>-8980</v>
      </c>
      <c r="D31" s="13">
        <v>23122</v>
      </c>
      <c r="E31" s="13">
        <v>0</v>
      </c>
      <c r="F31" s="13">
        <v>0</v>
      </c>
      <c r="G31" s="13"/>
      <c r="H31" s="13"/>
      <c r="I31" s="13"/>
    </row>
    <row r="32" spans="1:9" x14ac:dyDescent="0.2">
      <c r="A32" s="41"/>
      <c r="B32" s="42"/>
      <c r="C32" s="24"/>
      <c r="D32" s="13"/>
      <c r="E32" s="13"/>
      <c r="F32" s="13"/>
      <c r="G32" s="13"/>
      <c r="H32" s="13"/>
      <c r="I32" s="13"/>
    </row>
    <row r="33" spans="1:9" x14ac:dyDescent="0.2">
      <c r="A33" s="41"/>
      <c r="B33" s="42"/>
      <c r="C33" s="24"/>
      <c r="D33" s="13"/>
      <c r="E33" s="13"/>
      <c r="F33" s="13"/>
      <c r="G33" s="13"/>
      <c r="H33" s="13"/>
      <c r="I33" s="13"/>
    </row>
    <row r="34" spans="1:9" x14ac:dyDescent="0.2">
      <c r="A34" s="33" t="s">
        <v>40</v>
      </c>
      <c r="B34" s="34"/>
      <c r="C34" s="24">
        <f t="shared" ref="C34:I34" si="1">SUM(C31:C33)</f>
        <v>-8980</v>
      </c>
      <c r="D34" s="24">
        <f t="shared" si="1"/>
        <v>23122</v>
      </c>
      <c r="E34" s="24">
        <f t="shared" si="1"/>
        <v>0</v>
      </c>
      <c r="F34" s="24">
        <f t="shared" si="1"/>
        <v>0</v>
      </c>
      <c r="G34" s="24">
        <f t="shared" si="1"/>
        <v>0</v>
      </c>
      <c r="H34" s="24">
        <f t="shared" si="1"/>
        <v>0</v>
      </c>
      <c r="I34" s="24">
        <f t="shared" si="1"/>
        <v>0</v>
      </c>
    </row>
    <row r="35" spans="1:9" x14ac:dyDescent="0.2">
      <c r="A35" s="33"/>
      <c r="B35" s="34"/>
      <c r="C35" s="24"/>
      <c r="D35" s="13"/>
      <c r="E35" s="13"/>
      <c r="F35" s="13"/>
      <c r="G35" s="13"/>
      <c r="H35" s="13"/>
      <c r="I35" s="13"/>
    </row>
    <row r="36" spans="1:9" x14ac:dyDescent="0.2">
      <c r="A36" s="33" t="s">
        <v>41</v>
      </c>
      <c r="B36" s="34"/>
      <c r="C36" s="24">
        <f>+C25+C26-C27+C34</f>
        <v>22258</v>
      </c>
      <c r="D36" s="24">
        <f t="shared" ref="D36:I36" si="2">+D25+D26-D27+D34</f>
        <v>45265</v>
      </c>
      <c r="E36" s="24">
        <f>+E25+E26-E27+E34</f>
        <v>33077</v>
      </c>
      <c r="F36" s="24">
        <f t="shared" si="2"/>
        <v>65634</v>
      </c>
      <c r="G36" s="24">
        <f>+G25+G26-G27+G34</f>
        <v>95634</v>
      </c>
      <c r="H36" s="24">
        <f>+H25+H26-H27+H34</f>
        <v>120634</v>
      </c>
      <c r="I36" s="24">
        <f t="shared" si="2"/>
        <v>155634</v>
      </c>
    </row>
    <row r="37" spans="1:9" x14ac:dyDescent="0.2">
      <c r="A37" s="41"/>
      <c r="B37" s="42"/>
      <c r="C37" s="43"/>
      <c r="D37" s="25"/>
      <c r="E37" s="25"/>
      <c r="F37" s="13"/>
      <c r="G37" s="13"/>
      <c r="H37" s="13"/>
      <c r="I37" s="13"/>
    </row>
    <row r="38" spans="1:9" x14ac:dyDescent="0.2">
      <c r="A38" s="33" t="s">
        <v>42</v>
      </c>
      <c r="B38" s="34"/>
      <c r="C38" s="25">
        <v>28509</v>
      </c>
      <c r="D38" s="25">
        <v>20774</v>
      </c>
      <c r="E38" s="13">
        <f>16196+615</f>
        <v>16811</v>
      </c>
      <c r="F38" s="13">
        <v>22588</v>
      </c>
      <c r="G38" s="13">
        <v>91314.71</v>
      </c>
      <c r="H38" s="13">
        <v>115000</v>
      </c>
      <c r="I38" s="13">
        <v>120000</v>
      </c>
    </row>
    <row r="39" spans="1:9" x14ac:dyDescent="0.2">
      <c r="A39" s="41"/>
      <c r="B39" s="42"/>
      <c r="C39" s="43"/>
      <c r="D39" s="25"/>
      <c r="E39" s="25"/>
      <c r="F39" s="13"/>
      <c r="G39" s="13"/>
      <c r="H39" s="13"/>
      <c r="I39" s="13"/>
    </row>
    <row r="40" spans="1:9" x14ac:dyDescent="0.2">
      <c r="A40" s="33" t="s">
        <v>43</v>
      </c>
      <c r="B40" s="44"/>
      <c r="C40" s="45">
        <f>C36-C38</f>
        <v>-6251</v>
      </c>
      <c r="D40" s="45">
        <f t="shared" ref="D40:I40" si="3">D36-D38</f>
        <v>24491</v>
      </c>
      <c r="E40" s="45">
        <f t="shared" si="3"/>
        <v>16266</v>
      </c>
      <c r="F40" s="46">
        <f t="shared" si="3"/>
        <v>43046</v>
      </c>
      <c r="G40" s="46">
        <f t="shared" si="3"/>
        <v>4319.2899999999936</v>
      </c>
      <c r="H40" s="46">
        <f t="shared" si="3"/>
        <v>5634</v>
      </c>
      <c r="I40" s="46">
        <f t="shared" si="3"/>
        <v>35634</v>
      </c>
    </row>
    <row r="41" spans="1:9" x14ac:dyDescent="0.2">
      <c r="A41" s="47"/>
      <c r="B41" s="47"/>
      <c r="C41" s="48"/>
      <c r="D41" s="48"/>
      <c r="E41" s="48"/>
      <c r="F41" s="48"/>
      <c r="G41" s="48"/>
      <c r="H41" s="48"/>
      <c r="I41" s="48"/>
    </row>
    <row r="42" spans="1:9" x14ac:dyDescent="0.2">
      <c r="A42" s="49" t="s">
        <v>44</v>
      </c>
      <c r="B42" s="11"/>
      <c r="C42" s="50"/>
      <c r="D42" s="50"/>
      <c r="E42" s="50"/>
      <c r="F42" s="50"/>
      <c r="G42" s="50"/>
      <c r="H42" s="50"/>
      <c r="I42" s="50"/>
    </row>
    <row r="43" spans="1:9" x14ac:dyDescent="0.2">
      <c r="A43" s="51" t="s">
        <v>45</v>
      </c>
      <c r="B43" s="42"/>
      <c r="C43" s="25"/>
      <c r="D43" s="25"/>
      <c r="E43" s="25"/>
      <c r="F43" s="25"/>
      <c r="G43" s="25"/>
      <c r="H43" s="25"/>
      <c r="I43" s="25"/>
    </row>
    <row r="44" spans="1:9" x14ac:dyDescent="0.2">
      <c r="A44" s="33"/>
      <c r="B44" s="34"/>
      <c r="C44" s="13"/>
      <c r="D44" s="13"/>
      <c r="E44" s="13"/>
      <c r="F44" s="13"/>
      <c r="G44" s="13"/>
      <c r="H44" s="13"/>
      <c r="I44" s="13"/>
    </row>
    <row r="45" spans="1:9" x14ac:dyDescent="0.2">
      <c r="A45" s="33" t="s">
        <v>46</v>
      </c>
      <c r="B45" s="34"/>
      <c r="C45" s="13"/>
      <c r="D45" s="13"/>
      <c r="E45" s="13"/>
      <c r="F45" s="13"/>
      <c r="G45" s="13"/>
      <c r="H45" s="13"/>
      <c r="I45" s="13"/>
    </row>
    <row r="46" spans="1:9" x14ac:dyDescent="0.2">
      <c r="A46" s="33"/>
      <c r="B46" s="34"/>
      <c r="C46" s="13"/>
      <c r="D46" s="13"/>
      <c r="E46" s="13"/>
      <c r="F46" s="13"/>
      <c r="G46" s="13"/>
      <c r="H46" s="13"/>
      <c r="I46" s="13"/>
    </row>
    <row r="47" spans="1:9" x14ac:dyDescent="0.2">
      <c r="A47" s="52" t="s">
        <v>47</v>
      </c>
      <c r="B47" s="44"/>
      <c r="C47" s="13"/>
      <c r="D47" s="13"/>
      <c r="E47" s="13"/>
      <c r="F47" s="13"/>
      <c r="G47" s="13"/>
      <c r="H47" s="13"/>
      <c r="I47" s="13"/>
    </row>
    <row r="48" spans="1:9" x14ac:dyDescent="0.2">
      <c r="A48" s="53" t="s">
        <v>48</v>
      </c>
      <c r="B48" s="54"/>
      <c r="C48" s="13"/>
      <c r="D48" s="13"/>
      <c r="E48" s="13"/>
      <c r="F48" s="13"/>
      <c r="G48" s="13"/>
      <c r="H48" s="13"/>
      <c r="I48" s="13"/>
    </row>
  </sheetData>
  <sheetProtection selectLockedCells="1"/>
  <mergeCells count="1">
    <mergeCell ref="A21:I21"/>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Normal="100" workbookViewId="0">
      <selection activeCell="A18" sqref="A18:I18"/>
    </sheetView>
  </sheetViews>
  <sheetFormatPr defaultColWidth="9.140625" defaultRowHeight="12.75" x14ac:dyDescent="0.2"/>
  <cols>
    <col min="1" max="2" width="14.7109375" style="14" customWidth="1"/>
    <col min="3" max="8" width="14" style="14" customWidth="1"/>
    <col min="9" max="9" width="13.140625" style="14" customWidth="1"/>
    <col min="10" max="16384" width="9.140625" style="14"/>
  </cols>
  <sheetData>
    <row r="1" spans="1:9" x14ac:dyDescent="0.2">
      <c r="A1" s="55"/>
      <c r="B1" s="55"/>
      <c r="C1" s="55"/>
      <c r="D1" s="55"/>
      <c r="E1" s="55"/>
      <c r="F1" s="55"/>
      <c r="G1" s="55"/>
      <c r="H1" s="55"/>
      <c r="I1" s="55"/>
    </row>
    <row r="2" spans="1:9" x14ac:dyDescent="0.2">
      <c r="A2" s="55" t="s">
        <v>0</v>
      </c>
      <c r="B2" s="56" t="s">
        <v>1</v>
      </c>
      <c r="C2" s="56"/>
      <c r="D2" s="56"/>
      <c r="E2" s="57"/>
      <c r="F2" s="55"/>
      <c r="G2" s="58" t="s">
        <v>2</v>
      </c>
      <c r="H2" s="18" t="s">
        <v>77</v>
      </c>
      <c r="I2" s="56"/>
    </row>
    <row r="3" spans="1:9" x14ac:dyDescent="0.2">
      <c r="A3" s="55" t="s">
        <v>4</v>
      </c>
      <c r="B3" s="56" t="s">
        <v>50</v>
      </c>
      <c r="C3" s="56"/>
      <c r="D3" s="56"/>
      <c r="E3" s="57"/>
      <c r="F3" s="55"/>
      <c r="G3" s="58" t="s">
        <v>6</v>
      </c>
      <c r="H3" s="87" t="s">
        <v>78</v>
      </c>
      <c r="I3" s="61"/>
    </row>
    <row r="4" spans="1:9" x14ac:dyDescent="0.2">
      <c r="A4" s="55" t="s">
        <v>8</v>
      </c>
      <c r="B4" s="18" t="s">
        <v>79</v>
      </c>
      <c r="C4" s="56"/>
      <c r="D4" s="56"/>
      <c r="E4" s="57"/>
      <c r="F4" s="55"/>
      <c r="G4" s="58" t="s">
        <v>10</v>
      </c>
      <c r="H4" s="18" t="s">
        <v>52</v>
      </c>
      <c r="I4" s="56"/>
    </row>
    <row r="5" spans="1:9" x14ac:dyDescent="0.2">
      <c r="A5" s="55" t="s">
        <v>12</v>
      </c>
      <c r="B5" s="18" t="s">
        <v>53</v>
      </c>
      <c r="C5" s="61"/>
      <c r="D5" s="61"/>
      <c r="E5" s="57"/>
      <c r="F5" s="55"/>
      <c r="G5" s="58" t="s">
        <v>14</v>
      </c>
      <c r="H5" s="87" t="s">
        <v>80</v>
      </c>
      <c r="I5" s="61"/>
    </row>
    <row r="6" spans="1:9" x14ac:dyDescent="0.2">
      <c r="A6" s="55"/>
      <c r="B6" s="55"/>
      <c r="C6" s="55"/>
      <c r="D6" s="55"/>
      <c r="E6" s="55"/>
      <c r="F6" s="55"/>
      <c r="G6" s="55"/>
      <c r="H6" s="55"/>
      <c r="I6" s="55"/>
    </row>
    <row r="7" spans="1:9" x14ac:dyDescent="0.2">
      <c r="A7" s="55"/>
      <c r="B7" s="55"/>
      <c r="C7" s="55"/>
      <c r="D7" s="55"/>
      <c r="E7" s="55"/>
      <c r="F7" s="55"/>
      <c r="G7" s="55"/>
      <c r="H7" s="55"/>
      <c r="I7" s="55"/>
    </row>
    <row r="8" spans="1:9" x14ac:dyDescent="0.2">
      <c r="A8" s="55" t="s">
        <v>16</v>
      </c>
      <c r="B8" s="55"/>
      <c r="C8" s="57"/>
      <c r="D8" s="57"/>
      <c r="E8" s="57"/>
      <c r="F8" s="57"/>
      <c r="G8" s="57"/>
      <c r="H8" s="57"/>
      <c r="I8" s="57"/>
    </row>
    <row r="9" spans="1:9" ht="26.25" customHeight="1" x14ac:dyDescent="0.2">
      <c r="A9" s="108" t="s">
        <v>81</v>
      </c>
      <c r="B9" s="108"/>
      <c r="C9" s="108"/>
      <c r="D9" s="108"/>
      <c r="E9" s="108"/>
      <c r="F9" s="108"/>
      <c r="G9" s="108"/>
      <c r="H9" s="108"/>
      <c r="I9" s="108"/>
    </row>
    <row r="10" spans="1:9" x14ac:dyDescent="0.2">
      <c r="A10" s="55" t="s">
        <v>18</v>
      </c>
      <c r="B10" s="55"/>
      <c r="C10" s="57"/>
      <c r="D10" s="57"/>
      <c r="E10" s="57"/>
      <c r="F10" s="57"/>
      <c r="G10" s="57"/>
      <c r="H10" s="57"/>
      <c r="I10" s="57"/>
    </row>
    <row r="11" spans="1:9" x14ac:dyDescent="0.2">
      <c r="A11" s="89" t="s">
        <v>58</v>
      </c>
      <c r="B11" s="55"/>
      <c r="C11" s="57"/>
      <c r="D11" s="57"/>
      <c r="E11" s="57"/>
      <c r="F11" s="57"/>
      <c r="G11" s="57"/>
      <c r="H11" s="57"/>
      <c r="I11" s="57"/>
    </row>
    <row r="12" spans="1:9" x14ac:dyDescent="0.2">
      <c r="A12" s="55" t="s">
        <v>20</v>
      </c>
      <c r="B12" s="55"/>
      <c r="C12" s="57"/>
      <c r="D12" s="57"/>
      <c r="E12" s="57"/>
      <c r="F12" s="57"/>
      <c r="G12" s="57"/>
      <c r="H12" s="57"/>
      <c r="I12" s="57"/>
    </row>
    <row r="13" spans="1:9" ht="33" customHeight="1" x14ac:dyDescent="0.2">
      <c r="A13" s="108" t="s">
        <v>82</v>
      </c>
      <c r="B13" s="108"/>
      <c r="C13" s="108"/>
      <c r="D13" s="108"/>
      <c r="E13" s="108"/>
      <c r="F13" s="108"/>
      <c r="G13" s="108"/>
      <c r="H13" s="108"/>
      <c r="I13" s="108"/>
    </row>
    <row r="14" spans="1:9" x14ac:dyDescent="0.2">
      <c r="A14" s="62" t="s">
        <v>22</v>
      </c>
      <c r="B14" s="55"/>
      <c r="C14" s="57"/>
      <c r="D14" s="57"/>
      <c r="E14" s="57"/>
      <c r="F14" s="57"/>
      <c r="G14" s="57"/>
      <c r="H14" s="57"/>
      <c r="I14" s="57"/>
    </row>
    <row r="15" spans="1:9" x14ac:dyDescent="0.2">
      <c r="A15" s="55"/>
      <c r="B15" s="55"/>
      <c r="C15" s="57"/>
      <c r="D15" s="57"/>
      <c r="E15" s="57"/>
      <c r="F15" s="57"/>
      <c r="G15" s="57"/>
      <c r="H15" s="57"/>
      <c r="I15" s="57"/>
    </row>
    <row r="16" spans="1:9" x14ac:dyDescent="0.2">
      <c r="A16" s="62" t="s">
        <v>23</v>
      </c>
      <c r="B16" s="55"/>
      <c r="C16" s="57"/>
      <c r="D16" s="57"/>
      <c r="E16" s="57"/>
      <c r="F16" s="57"/>
      <c r="G16" s="57"/>
      <c r="H16" s="57"/>
      <c r="I16" s="57"/>
    </row>
    <row r="17" spans="1:9" x14ac:dyDescent="0.2">
      <c r="A17" s="99" t="s">
        <v>230</v>
      </c>
      <c r="B17" s="57"/>
      <c r="C17" s="57"/>
      <c r="D17" s="57"/>
      <c r="E17" s="57"/>
      <c r="F17" s="57"/>
      <c r="G17" s="57"/>
      <c r="H17" s="57"/>
      <c r="I17" s="57"/>
    </row>
    <row r="18" spans="1:9" x14ac:dyDescent="0.2">
      <c r="A18" s="105" t="s">
        <v>24</v>
      </c>
      <c r="B18" s="106"/>
      <c r="C18" s="106"/>
      <c r="D18" s="106"/>
      <c r="E18" s="106"/>
      <c r="F18" s="106"/>
      <c r="G18" s="106"/>
      <c r="H18" s="106"/>
      <c r="I18" s="107"/>
    </row>
    <row r="19" spans="1:9" x14ac:dyDescent="0.2">
      <c r="A19" s="63"/>
      <c r="B19" s="64"/>
      <c r="C19" s="65" t="s">
        <v>25</v>
      </c>
      <c r="D19" s="65" t="s">
        <v>26</v>
      </c>
      <c r="E19" s="65" t="s">
        <v>27</v>
      </c>
      <c r="F19" s="65" t="s">
        <v>28</v>
      </c>
      <c r="G19" s="65" t="s">
        <v>29</v>
      </c>
      <c r="H19" s="65" t="s">
        <v>30</v>
      </c>
      <c r="I19" s="65" t="s">
        <v>31</v>
      </c>
    </row>
    <row r="20" spans="1:9" x14ac:dyDescent="0.2">
      <c r="A20" s="63"/>
      <c r="B20" s="64"/>
      <c r="C20" s="66" t="s">
        <v>32</v>
      </c>
      <c r="D20" s="67" t="s">
        <v>32</v>
      </c>
      <c r="E20" s="66" t="s">
        <v>32</v>
      </c>
      <c r="F20" s="66" t="s">
        <v>32</v>
      </c>
      <c r="G20" s="66" t="s">
        <v>33</v>
      </c>
      <c r="H20" s="66" t="s">
        <v>33</v>
      </c>
      <c r="I20" s="66" t="s">
        <v>33</v>
      </c>
    </row>
    <row r="21" spans="1:9" x14ac:dyDescent="0.2">
      <c r="A21" s="63" t="s">
        <v>34</v>
      </c>
      <c r="B21" s="64"/>
      <c r="C21" s="13">
        <v>150000</v>
      </c>
      <c r="D21" s="13">
        <v>150000</v>
      </c>
      <c r="E21" s="13">
        <v>150000</v>
      </c>
      <c r="F21" s="28">
        <v>180000</v>
      </c>
      <c r="G21" s="28">
        <v>180000</v>
      </c>
      <c r="H21" s="28">
        <v>180000</v>
      </c>
      <c r="I21" s="28">
        <v>180000</v>
      </c>
    </row>
    <row r="22" spans="1:9" x14ac:dyDescent="0.2">
      <c r="A22" s="63" t="s">
        <v>35</v>
      </c>
      <c r="B22" s="64"/>
      <c r="C22" s="13">
        <f t="shared" ref="C22:I22" si="0">B33</f>
        <v>0</v>
      </c>
      <c r="D22" s="13">
        <f t="shared" si="0"/>
        <v>10752.36</v>
      </c>
      <c r="E22" s="13">
        <f t="shared" si="0"/>
        <v>38539.359999999986</v>
      </c>
      <c r="F22" s="13">
        <f t="shared" si="0"/>
        <v>110527.35999999999</v>
      </c>
      <c r="G22" s="13">
        <f t="shared" si="0"/>
        <v>195187.36</v>
      </c>
      <c r="H22" s="13">
        <f t="shared" si="0"/>
        <v>208187.36</v>
      </c>
      <c r="I22" s="13">
        <f t="shared" si="0"/>
        <v>213187.36</v>
      </c>
    </row>
    <row r="23" spans="1:9" x14ac:dyDescent="0.2">
      <c r="A23" s="63" t="s">
        <v>36</v>
      </c>
      <c r="B23" s="64"/>
      <c r="C23" s="13">
        <v>117234.48</v>
      </c>
      <c r="D23" s="13">
        <v>130115</v>
      </c>
      <c r="E23" s="13">
        <v>131485</v>
      </c>
      <c r="F23" s="28">
        <v>148604</v>
      </c>
      <c r="G23" s="28">
        <v>178000</v>
      </c>
      <c r="H23" s="28">
        <v>180000</v>
      </c>
      <c r="I23" s="28">
        <v>180000</v>
      </c>
    </row>
    <row r="24" spans="1:9" x14ac:dyDescent="0.2">
      <c r="A24" s="63" t="s">
        <v>37</v>
      </c>
      <c r="B24" s="64"/>
      <c r="C24" s="13">
        <v>96482.12</v>
      </c>
      <c r="D24" s="13">
        <v>102328</v>
      </c>
      <c r="E24" s="13">
        <v>59497</v>
      </c>
      <c r="F24" s="68">
        <v>63944</v>
      </c>
      <c r="G24" s="28">
        <v>165000</v>
      </c>
      <c r="H24" s="28">
        <v>175000</v>
      </c>
      <c r="I24" s="28">
        <v>175000</v>
      </c>
    </row>
    <row r="25" spans="1:9" x14ac:dyDescent="0.2">
      <c r="A25" s="63"/>
      <c r="B25" s="64"/>
      <c r="C25" s="68"/>
      <c r="D25" s="28"/>
      <c r="E25" s="28"/>
      <c r="F25" s="28"/>
      <c r="G25" s="28"/>
      <c r="H25" s="28"/>
      <c r="I25" s="28"/>
    </row>
    <row r="26" spans="1:9" x14ac:dyDescent="0.2">
      <c r="A26" s="63" t="s">
        <v>38</v>
      </c>
      <c r="B26" s="61"/>
      <c r="C26" s="69"/>
      <c r="D26" s="69"/>
      <c r="E26" s="69"/>
      <c r="F26" s="69"/>
      <c r="G26" s="69"/>
      <c r="H26" s="69"/>
      <c r="I26" s="68"/>
    </row>
    <row r="27" spans="1:9" x14ac:dyDescent="0.2">
      <c r="A27" s="70" t="s">
        <v>39</v>
      </c>
      <c r="B27" s="64"/>
      <c r="C27" s="68"/>
      <c r="D27" s="71"/>
      <c r="E27" s="69"/>
      <c r="F27" s="69"/>
      <c r="G27" s="69"/>
      <c r="H27" s="69"/>
      <c r="I27" s="68"/>
    </row>
    <row r="28" spans="1:9" x14ac:dyDescent="0.2">
      <c r="A28" s="72"/>
      <c r="B28" s="73"/>
      <c r="C28" s="13">
        <v>-10000</v>
      </c>
      <c r="D28" s="28"/>
      <c r="E28" s="28"/>
      <c r="F28" s="28"/>
      <c r="G28" s="28"/>
      <c r="H28" s="28"/>
      <c r="I28" s="28"/>
    </row>
    <row r="29" spans="1:9" x14ac:dyDescent="0.2">
      <c r="A29" s="72"/>
      <c r="B29" s="73"/>
      <c r="C29" s="68"/>
      <c r="D29" s="28"/>
      <c r="E29" s="28"/>
      <c r="F29" s="28"/>
      <c r="G29" s="28"/>
      <c r="H29" s="28"/>
      <c r="I29" s="28"/>
    </row>
    <row r="30" spans="1:9" x14ac:dyDescent="0.2">
      <c r="A30" s="72"/>
      <c r="B30" s="73"/>
      <c r="C30" s="68"/>
      <c r="D30" s="28"/>
      <c r="E30" s="28"/>
      <c r="F30" s="28"/>
      <c r="G30" s="28"/>
      <c r="H30" s="28"/>
      <c r="I30" s="28"/>
    </row>
    <row r="31" spans="1:9" x14ac:dyDescent="0.2">
      <c r="A31" s="63" t="s">
        <v>40</v>
      </c>
      <c r="B31" s="64"/>
      <c r="C31" s="68">
        <f t="shared" ref="C31:I31" si="1">SUM(C28:C30)</f>
        <v>-10000</v>
      </c>
      <c r="D31" s="68">
        <f t="shared" si="1"/>
        <v>0</v>
      </c>
      <c r="E31" s="68">
        <f t="shared" si="1"/>
        <v>0</v>
      </c>
      <c r="F31" s="68">
        <f t="shared" si="1"/>
        <v>0</v>
      </c>
      <c r="G31" s="68">
        <f t="shared" si="1"/>
        <v>0</v>
      </c>
      <c r="H31" s="68">
        <f t="shared" si="1"/>
        <v>0</v>
      </c>
      <c r="I31" s="68">
        <f t="shared" si="1"/>
        <v>0</v>
      </c>
    </row>
    <row r="32" spans="1:9" x14ac:dyDescent="0.2">
      <c r="A32" s="63"/>
      <c r="B32" s="64"/>
      <c r="C32" s="68"/>
      <c r="D32" s="28"/>
      <c r="E32" s="28"/>
      <c r="F32" s="28"/>
      <c r="G32" s="28"/>
      <c r="H32" s="28"/>
      <c r="I32" s="28"/>
    </row>
    <row r="33" spans="1:9" x14ac:dyDescent="0.2">
      <c r="A33" s="63" t="s">
        <v>41</v>
      </c>
      <c r="B33" s="64"/>
      <c r="C33" s="68">
        <f>+C22+C23-C24+C31</f>
        <v>10752.36</v>
      </c>
      <c r="D33" s="68">
        <f t="shared" ref="D33:I33" si="2">+D22+D23-D24+D31</f>
        <v>38539.359999999986</v>
      </c>
      <c r="E33" s="68">
        <f>+E22+E23-E24+E31</f>
        <v>110527.35999999999</v>
      </c>
      <c r="F33" s="68">
        <f t="shared" si="2"/>
        <v>195187.36</v>
      </c>
      <c r="G33" s="68">
        <f>+G22+G23-G24+G31</f>
        <v>208187.36</v>
      </c>
      <c r="H33" s="68">
        <f>+H22+H23-H24+H31</f>
        <v>213187.36</v>
      </c>
      <c r="I33" s="68">
        <f t="shared" si="2"/>
        <v>218187.36</v>
      </c>
    </row>
    <row r="34" spans="1:9" x14ac:dyDescent="0.2">
      <c r="A34" s="72"/>
      <c r="B34" s="73"/>
      <c r="C34" s="74"/>
      <c r="D34" s="75"/>
      <c r="E34" s="75"/>
      <c r="F34" s="28"/>
      <c r="G34" s="28"/>
      <c r="H34" s="28"/>
      <c r="I34" s="28"/>
    </row>
    <row r="35" spans="1:9" x14ac:dyDescent="0.2">
      <c r="A35" s="63" t="s">
        <v>42</v>
      </c>
      <c r="B35" s="64"/>
      <c r="C35" s="25">
        <v>0</v>
      </c>
      <c r="D35" s="25">
        <v>0</v>
      </c>
      <c r="E35" s="13">
        <v>360</v>
      </c>
      <c r="F35" s="28">
        <v>431</v>
      </c>
      <c r="G35" s="28">
        <v>0</v>
      </c>
      <c r="H35" s="28">
        <v>0</v>
      </c>
      <c r="I35" s="28">
        <v>0</v>
      </c>
    </row>
    <row r="36" spans="1:9" x14ac:dyDescent="0.2">
      <c r="A36" s="72"/>
      <c r="B36" s="73"/>
      <c r="C36" s="74"/>
      <c r="D36" s="75"/>
      <c r="E36" s="75"/>
      <c r="F36" s="28"/>
      <c r="G36" s="28"/>
      <c r="H36" s="28"/>
      <c r="I36" s="28"/>
    </row>
    <row r="37" spans="1:9" x14ac:dyDescent="0.2">
      <c r="A37" s="63" t="s">
        <v>43</v>
      </c>
      <c r="B37" s="76"/>
      <c r="C37" s="77">
        <f>C33-C35</f>
        <v>10752.36</v>
      </c>
      <c r="D37" s="77">
        <f t="shared" ref="D37:I37" si="3">D33-D35</f>
        <v>38539.359999999986</v>
      </c>
      <c r="E37" s="77">
        <f t="shared" si="3"/>
        <v>110167.35999999999</v>
      </c>
      <c r="F37" s="78">
        <f t="shared" si="3"/>
        <v>194756.36</v>
      </c>
      <c r="G37" s="78">
        <f t="shared" si="3"/>
        <v>208187.36</v>
      </c>
      <c r="H37" s="78">
        <f t="shared" si="3"/>
        <v>213187.36</v>
      </c>
      <c r="I37" s="78">
        <f t="shared" si="3"/>
        <v>218187.36</v>
      </c>
    </row>
    <row r="38" spans="1:9" x14ac:dyDescent="0.2">
      <c r="A38" s="79"/>
      <c r="B38" s="79"/>
      <c r="C38" s="80"/>
      <c r="D38" s="80"/>
      <c r="E38" s="80"/>
      <c r="F38" s="80"/>
      <c r="G38" s="80"/>
      <c r="H38" s="80"/>
      <c r="I38" s="80"/>
    </row>
    <row r="39" spans="1:9" x14ac:dyDescent="0.2">
      <c r="A39" s="81" t="s">
        <v>44</v>
      </c>
      <c r="B39" s="56"/>
      <c r="C39" s="82"/>
      <c r="D39" s="82"/>
      <c r="E39" s="82"/>
      <c r="F39" s="82"/>
      <c r="G39" s="82"/>
      <c r="H39" s="82"/>
      <c r="I39" s="82"/>
    </row>
    <row r="40" spans="1:9" x14ac:dyDescent="0.2">
      <c r="A40" s="83" t="s">
        <v>45</v>
      </c>
      <c r="B40" s="73"/>
      <c r="C40" s="75"/>
      <c r="D40" s="75"/>
      <c r="E40" s="75"/>
      <c r="F40" s="75"/>
      <c r="G40" s="75"/>
      <c r="H40" s="75"/>
      <c r="I40" s="75"/>
    </row>
    <row r="41" spans="1:9" x14ac:dyDescent="0.2">
      <c r="A41" s="63"/>
      <c r="B41" s="64"/>
      <c r="C41" s="28"/>
      <c r="D41" s="28"/>
      <c r="E41" s="28"/>
      <c r="F41" s="28"/>
      <c r="G41" s="28"/>
      <c r="H41" s="28"/>
      <c r="I41" s="28"/>
    </row>
    <row r="42" spans="1:9" x14ac:dyDescent="0.2">
      <c r="A42" s="63" t="s">
        <v>46</v>
      </c>
      <c r="B42" s="64"/>
      <c r="C42" s="28"/>
      <c r="D42" s="28"/>
      <c r="E42" s="28"/>
      <c r="F42" s="28"/>
      <c r="G42" s="28"/>
      <c r="H42" s="28"/>
      <c r="I42" s="28"/>
    </row>
    <row r="43" spans="1:9" x14ac:dyDescent="0.2">
      <c r="A43" s="63"/>
      <c r="B43" s="64"/>
      <c r="C43" s="28"/>
      <c r="D43" s="28"/>
      <c r="E43" s="28"/>
      <c r="F43" s="28"/>
      <c r="G43" s="28"/>
      <c r="H43" s="28"/>
      <c r="I43" s="28"/>
    </row>
    <row r="44" spans="1:9" x14ac:dyDescent="0.2">
      <c r="A44" s="84" t="s">
        <v>47</v>
      </c>
      <c r="B44" s="76"/>
      <c r="C44" s="28"/>
      <c r="D44" s="28"/>
      <c r="E44" s="28"/>
      <c r="F44" s="28"/>
      <c r="G44" s="28"/>
      <c r="H44" s="28"/>
      <c r="I44" s="28"/>
    </row>
    <row r="45" spans="1:9" x14ac:dyDescent="0.2">
      <c r="A45" s="85" t="s">
        <v>48</v>
      </c>
      <c r="B45" s="86"/>
      <c r="C45" s="28"/>
      <c r="D45" s="28"/>
      <c r="E45" s="28"/>
      <c r="F45" s="28"/>
      <c r="G45" s="28"/>
      <c r="H45" s="28"/>
      <c r="I45" s="28"/>
    </row>
    <row r="46" spans="1:9" x14ac:dyDescent="0.2">
      <c r="A46" s="55"/>
      <c r="B46" s="55"/>
      <c r="C46" s="55"/>
      <c r="D46" s="55"/>
      <c r="E46" s="55"/>
      <c r="F46" s="55"/>
      <c r="G46" s="55"/>
      <c r="H46" s="55"/>
      <c r="I46" s="55"/>
    </row>
    <row r="47" spans="1:9" x14ac:dyDescent="0.2">
      <c r="A47" s="55"/>
      <c r="B47" s="55"/>
      <c r="C47" s="55"/>
      <c r="D47" s="55"/>
      <c r="E47" s="55"/>
      <c r="F47" s="55"/>
      <c r="G47" s="55"/>
      <c r="H47" s="55"/>
      <c r="I47" s="55"/>
    </row>
    <row r="48" spans="1:9" x14ac:dyDescent="0.2">
      <c r="A48" s="55"/>
      <c r="B48" s="55"/>
      <c r="C48" s="55"/>
      <c r="D48" s="55"/>
      <c r="E48" s="55"/>
      <c r="F48" s="55"/>
      <c r="G48" s="55"/>
      <c r="H48" s="55"/>
      <c r="I48" s="55"/>
    </row>
  </sheetData>
  <sheetProtection selectLockedCells="1"/>
  <mergeCells count="3">
    <mergeCell ref="A9:I9"/>
    <mergeCell ref="A13:I13"/>
    <mergeCell ref="A18:I18"/>
  </mergeCells>
  <printOptions horizontalCentered="1"/>
  <pageMargins left="0.75" right="0.75" top="0.6" bottom="0.55000000000000004" header="0.28000000000000003" footer="0.16"/>
  <pageSetup scale="83"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Normal="100" workbookViewId="0">
      <selection activeCell="A18" sqref="A18:I18"/>
    </sheetView>
  </sheetViews>
  <sheetFormatPr defaultColWidth="9.140625" defaultRowHeight="12.75" x14ac:dyDescent="0.2"/>
  <cols>
    <col min="1" max="2" width="14.7109375" style="14" customWidth="1"/>
    <col min="3" max="8" width="14" style="14" customWidth="1"/>
    <col min="9" max="9" width="13.140625" style="14" customWidth="1"/>
    <col min="10" max="16384" width="9.140625" style="14"/>
  </cols>
  <sheetData>
    <row r="1" spans="1:9" x14ac:dyDescent="0.2">
      <c r="A1" s="55"/>
      <c r="B1" s="55"/>
      <c r="C1" s="55"/>
      <c r="D1" s="55"/>
      <c r="E1" s="55"/>
      <c r="F1" s="55"/>
      <c r="G1" s="55"/>
      <c r="H1" s="55"/>
      <c r="I1" s="55"/>
    </row>
    <row r="2" spans="1:9" x14ac:dyDescent="0.2">
      <c r="A2" s="55" t="s">
        <v>0</v>
      </c>
      <c r="B2" s="56" t="s">
        <v>1</v>
      </c>
      <c r="C2" s="56"/>
      <c r="D2" s="56"/>
      <c r="E2" s="57"/>
      <c r="F2" s="55"/>
      <c r="G2" s="58" t="s">
        <v>2</v>
      </c>
      <c r="H2" s="18" t="s">
        <v>49</v>
      </c>
      <c r="I2" s="56"/>
    </row>
    <row r="3" spans="1:9" x14ac:dyDescent="0.2">
      <c r="A3" s="55" t="s">
        <v>4</v>
      </c>
      <c r="B3" s="56" t="s">
        <v>50</v>
      </c>
      <c r="C3" s="56"/>
      <c r="D3" s="56"/>
      <c r="E3" s="57"/>
      <c r="F3" s="55"/>
      <c r="G3" s="58" t="s">
        <v>6</v>
      </c>
      <c r="H3" s="87" t="s">
        <v>7</v>
      </c>
      <c r="I3" s="61"/>
    </row>
    <row r="4" spans="1:9" x14ac:dyDescent="0.2">
      <c r="A4" s="55" t="s">
        <v>8</v>
      </c>
      <c r="B4" s="18" t="s">
        <v>83</v>
      </c>
      <c r="C4" s="56"/>
      <c r="D4" s="56"/>
      <c r="E4" s="57"/>
      <c r="F4" s="55"/>
      <c r="G4" s="58" t="s">
        <v>10</v>
      </c>
      <c r="H4" s="18" t="s">
        <v>52</v>
      </c>
      <c r="I4" s="56"/>
    </row>
    <row r="5" spans="1:9" x14ac:dyDescent="0.2">
      <c r="A5" s="55" t="s">
        <v>12</v>
      </c>
      <c r="B5" s="18" t="s">
        <v>53</v>
      </c>
      <c r="C5" s="61"/>
      <c r="D5" s="61"/>
      <c r="E5" s="57"/>
      <c r="F5" s="55"/>
      <c r="G5" s="58" t="s">
        <v>14</v>
      </c>
      <c r="H5" s="87" t="s">
        <v>84</v>
      </c>
      <c r="I5" s="61"/>
    </row>
    <row r="6" spans="1:9" x14ac:dyDescent="0.2">
      <c r="A6" s="55"/>
      <c r="B6" s="55"/>
      <c r="C6" s="55"/>
      <c r="D6" s="55"/>
      <c r="E6" s="55"/>
      <c r="F6" s="55"/>
      <c r="G6" s="55"/>
      <c r="H6" s="55"/>
      <c r="I6" s="55"/>
    </row>
    <row r="7" spans="1:9" x14ac:dyDescent="0.2">
      <c r="A7" s="55"/>
      <c r="B7" s="55"/>
      <c r="C7" s="55"/>
      <c r="D7" s="55"/>
      <c r="E7" s="55"/>
      <c r="F7" s="55"/>
      <c r="G7" s="55"/>
      <c r="H7" s="55"/>
      <c r="I7" s="55"/>
    </row>
    <row r="8" spans="1:9" x14ac:dyDescent="0.2">
      <c r="A8" s="55" t="s">
        <v>16</v>
      </c>
      <c r="B8" s="55"/>
      <c r="C8" s="57"/>
      <c r="D8" s="57"/>
      <c r="E8" s="57"/>
      <c r="F8" s="57"/>
      <c r="G8" s="57"/>
      <c r="H8" s="57"/>
      <c r="I8" s="57"/>
    </row>
    <row r="9" spans="1:9" ht="31.5" customHeight="1" x14ac:dyDescent="0.2">
      <c r="A9" s="108" t="s">
        <v>85</v>
      </c>
      <c r="B9" s="108"/>
      <c r="C9" s="108"/>
      <c r="D9" s="108"/>
      <c r="E9" s="108"/>
      <c r="F9" s="108"/>
      <c r="G9" s="108"/>
      <c r="H9" s="108"/>
      <c r="I9" s="108"/>
    </row>
    <row r="10" spans="1:9" x14ac:dyDescent="0.2">
      <c r="A10" s="55" t="s">
        <v>18</v>
      </c>
      <c r="B10" s="55"/>
      <c r="C10" s="57"/>
      <c r="D10" s="57"/>
      <c r="E10" s="57"/>
      <c r="F10" s="57"/>
      <c r="G10" s="57"/>
      <c r="H10" s="57"/>
      <c r="I10" s="57"/>
    </row>
    <row r="11" spans="1:9" ht="15.75" customHeight="1" x14ac:dyDescent="0.2">
      <c r="A11" s="89" t="s">
        <v>58</v>
      </c>
      <c r="B11" s="55"/>
      <c r="C11" s="57"/>
      <c r="D11" s="57"/>
      <c r="E11" s="57"/>
      <c r="F11" s="57"/>
      <c r="G11" s="57"/>
      <c r="H11" s="57"/>
      <c r="I11" s="57"/>
    </row>
    <row r="12" spans="1:9" x14ac:dyDescent="0.2">
      <c r="A12" s="55" t="s">
        <v>20</v>
      </c>
      <c r="B12" s="55"/>
      <c r="C12" s="57"/>
      <c r="D12" s="57"/>
      <c r="E12" s="57"/>
      <c r="F12" s="57"/>
      <c r="G12" s="57"/>
      <c r="H12" s="57"/>
      <c r="I12" s="57"/>
    </row>
    <row r="13" spans="1:9" ht="30" customHeight="1" x14ac:dyDescent="0.2">
      <c r="A13" s="122" t="s">
        <v>86</v>
      </c>
      <c r="B13" s="122"/>
      <c r="C13" s="122"/>
      <c r="D13" s="122"/>
      <c r="E13" s="122"/>
      <c r="F13" s="122"/>
      <c r="G13" s="122"/>
      <c r="H13" s="122"/>
      <c r="I13" s="122"/>
    </row>
    <row r="14" spans="1:9" x14ac:dyDescent="0.2">
      <c r="A14" s="62" t="s">
        <v>22</v>
      </c>
      <c r="B14" s="55"/>
      <c r="C14" s="57"/>
      <c r="D14" s="57"/>
      <c r="E14" s="57"/>
      <c r="F14" s="57"/>
      <c r="G14" s="57"/>
      <c r="H14" s="57"/>
      <c r="I14" s="57"/>
    </row>
    <row r="15" spans="1:9" x14ac:dyDescent="0.2">
      <c r="A15" s="55"/>
      <c r="B15" s="55"/>
      <c r="C15" s="57"/>
      <c r="D15" s="57"/>
      <c r="E15" s="57"/>
      <c r="F15" s="57"/>
      <c r="G15" s="57"/>
      <c r="H15" s="57"/>
      <c r="I15" s="57"/>
    </row>
    <row r="16" spans="1:9" x14ac:dyDescent="0.2">
      <c r="A16" s="62" t="s">
        <v>23</v>
      </c>
      <c r="B16" s="55"/>
      <c r="C16" s="57"/>
      <c r="D16" s="57"/>
      <c r="E16" s="57"/>
      <c r="F16" s="57"/>
      <c r="G16" s="57"/>
      <c r="H16" s="57"/>
      <c r="I16" s="57"/>
    </row>
    <row r="17" spans="1:9" x14ac:dyDescent="0.2">
      <c r="A17" s="98" t="s">
        <v>231</v>
      </c>
      <c r="B17" s="57"/>
      <c r="C17" s="57"/>
      <c r="D17" s="57"/>
      <c r="E17" s="57"/>
      <c r="F17" s="57"/>
      <c r="G17" s="57"/>
      <c r="H17" s="57"/>
      <c r="I17" s="57"/>
    </row>
    <row r="18" spans="1:9" x14ac:dyDescent="0.2">
      <c r="A18" s="105" t="s">
        <v>24</v>
      </c>
      <c r="B18" s="106"/>
      <c r="C18" s="106"/>
      <c r="D18" s="106"/>
      <c r="E18" s="106"/>
      <c r="F18" s="106"/>
      <c r="G18" s="106"/>
      <c r="H18" s="106"/>
      <c r="I18" s="107"/>
    </row>
    <row r="19" spans="1:9" x14ac:dyDescent="0.2">
      <c r="A19" s="63"/>
      <c r="B19" s="64"/>
      <c r="C19" s="65" t="s">
        <v>25</v>
      </c>
      <c r="D19" s="65" t="s">
        <v>26</v>
      </c>
      <c r="E19" s="65" t="s">
        <v>27</v>
      </c>
      <c r="F19" s="65" t="s">
        <v>28</v>
      </c>
      <c r="G19" s="65" t="s">
        <v>29</v>
      </c>
      <c r="H19" s="65" t="s">
        <v>30</v>
      </c>
      <c r="I19" s="65" t="s">
        <v>31</v>
      </c>
    </row>
    <row r="20" spans="1:9" x14ac:dyDescent="0.2">
      <c r="A20" s="63"/>
      <c r="B20" s="64"/>
      <c r="C20" s="66" t="s">
        <v>32</v>
      </c>
      <c r="D20" s="67" t="s">
        <v>32</v>
      </c>
      <c r="E20" s="66" t="s">
        <v>32</v>
      </c>
      <c r="F20" s="66" t="s">
        <v>32</v>
      </c>
      <c r="G20" s="66" t="s">
        <v>33</v>
      </c>
      <c r="H20" s="66" t="s">
        <v>33</v>
      </c>
      <c r="I20" s="66" t="s">
        <v>33</v>
      </c>
    </row>
    <row r="21" spans="1:9" x14ac:dyDescent="0.2">
      <c r="A21" s="63" t="s">
        <v>34</v>
      </c>
      <c r="B21" s="64"/>
      <c r="C21" s="13">
        <v>680459</v>
      </c>
      <c r="D21" s="13">
        <v>777000</v>
      </c>
      <c r="E21" s="13">
        <v>829950</v>
      </c>
      <c r="F21" s="28">
        <v>1233625</v>
      </c>
      <c r="G21" s="28">
        <f>264000+201375+651000</f>
        <v>1116375</v>
      </c>
      <c r="H21" s="28">
        <v>1245000</v>
      </c>
      <c r="I21" s="28">
        <v>1245000</v>
      </c>
    </row>
    <row r="22" spans="1:9" x14ac:dyDescent="0.2">
      <c r="A22" s="63" t="s">
        <v>35</v>
      </c>
      <c r="B22" s="64"/>
      <c r="C22" s="13">
        <f t="shared" ref="C22:I22" si="0">B33</f>
        <v>0</v>
      </c>
      <c r="D22" s="13">
        <f t="shared" si="0"/>
        <v>146281.19000000006</v>
      </c>
      <c r="E22" s="13">
        <f t="shared" si="0"/>
        <v>212750.19000000006</v>
      </c>
      <c r="F22" s="13">
        <f t="shared" si="0"/>
        <v>265806.19000000006</v>
      </c>
      <c r="G22" s="13">
        <f t="shared" si="0"/>
        <v>530671.18999999994</v>
      </c>
      <c r="H22" s="13">
        <f t="shared" si="0"/>
        <v>765671.19</v>
      </c>
      <c r="I22" s="13">
        <f t="shared" si="0"/>
        <v>815671.19</v>
      </c>
    </row>
    <row r="23" spans="1:9" x14ac:dyDescent="0.2">
      <c r="A23" s="63" t="s">
        <v>36</v>
      </c>
      <c r="B23" s="64"/>
      <c r="C23" s="13">
        <v>689830.16</v>
      </c>
      <c r="D23" s="13">
        <v>669202</v>
      </c>
      <c r="E23" s="13">
        <v>689487</v>
      </c>
      <c r="F23" s="28">
        <v>1071776</v>
      </c>
      <c r="G23" s="28">
        <v>1100000</v>
      </c>
      <c r="H23" s="28">
        <v>1200000</v>
      </c>
      <c r="I23" s="28">
        <v>1200000</v>
      </c>
    </row>
    <row r="24" spans="1:9" x14ac:dyDescent="0.2">
      <c r="A24" s="63" t="s">
        <v>37</v>
      </c>
      <c r="B24" s="64"/>
      <c r="C24" s="13">
        <v>370926.97</v>
      </c>
      <c r="D24" s="13">
        <v>667733</v>
      </c>
      <c r="E24" s="13">
        <v>636431</v>
      </c>
      <c r="F24" s="68">
        <v>806911</v>
      </c>
      <c r="G24" s="28">
        <v>865000</v>
      </c>
      <c r="H24" s="28">
        <v>1150000</v>
      </c>
      <c r="I24" s="28">
        <v>1100000</v>
      </c>
    </row>
    <row r="25" spans="1:9" x14ac:dyDescent="0.2">
      <c r="A25" s="63"/>
      <c r="B25" s="64"/>
      <c r="C25" s="68"/>
      <c r="D25" s="28"/>
      <c r="E25" s="28"/>
      <c r="F25" s="28"/>
      <c r="G25" s="28"/>
      <c r="H25" s="28"/>
      <c r="I25" s="28"/>
    </row>
    <row r="26" spans="1:9" x14ac:dyDescent="0.2">
      <c r="A26" s="63" t="s">
        <v>38</v>
      </c>
      <c r="B26" s="61"/>
      <c r="C26" s="69"/>
      <c r="D26" s="69"/>
      <c r="E26" s="69"/>
      <c r="F26" s="69"/>
      <c r="G26" s="69"/>
      <c r="H26" s="69"/>
      <c r="I26" s="68"/>
    </row>
    <row r="27" spans="1:9" x14ac:dyDescent="0.2">
      <c r="A27" s="70" t="s">
        <v>39</v>
      </c>
      <c r="B27" s="64"/>
      <c r="C27" s="68"/>
      <c r="D27" s="71"/>
      <c r="E27" s="69"/>
      <c r="F27" s="69"/>
      <c r="G27" s="69"/>
      <c r="H27" s="69"/>
      <c r="I27" s="68"/>
    </row>
    <row r="28" spans="1:9" x14ac:dyDescent="0.2">
      <c r="A28" s="72"/>
      <c r="B28" s="73"/>
      <c r="C28" s="13">
        <v>-172622</v>
      </c>
      <c r="D28" s="13">
        <v>65000</v>
      </c>
      <c r="E28" s="28"/>
      <c r="F28" s="28"/>
      <c r="G28" s="28"/>
      <c r="H28" s="28"/>
      <c r="I28" s="28"/>
    </row>
    <row r="29" spans="1:9" x14ac:dyDescent="0.2">
      <c r="A29" s="72"/>
      <c r="B29" s="73"/>
      <c r="C29" s="68"/>
      <c r="D29" s="28"/>
      <c r="E29" s="28"/>
      <c r="F29" s="28"/>
      <c r="G29" s="28"/>
      <c r="H29" s="28"/>
      <c r="I29" s="28"/>
    </row>
    <row r="30" spans="1:9" x14ac:dyDescent="0.2">
      <c r="A30" s="72"/>
      <c r="B30" s="73"/>
      <c r="C30" s="68"/>
      <c r="D30" s="28"/>
      <c r="E30" s="28"/>
      <c r="F30" s="28"/>
      <c r="G30" s="28"/>
      <c r="H30" s="28"/>
      <c r="I30" s="28"/>
    </row>
    <row r="31" spans="1:9" x14ac:dyDescent="0.2">
      <c r="A31" s="63" t="s">
        <v>40</v>
      </c>
      <c r="B31" s="64"/>
      <c r="C31" s="68">
        <f t="shared" ref="C31:I31" si="1">SUM(C28:C30)</f>
        <v>-172622</v>
      </c>
      <c r="D31" s="68">
        <f t="shared" si="1"/>
        <v>65000</v>
      </c>
      <c r="E31" s="68">
        <f t="shared" si="1"/>
        <v>0</v>
      </c>
      <c r="F31" s="68">
        <f t="shared" si="1"/>
        <v>0</v>
      </c>
      <c r="G31" s="68">
        <f t="shared" si="1"/>
        <v>0</v>
      </c>
      <c r="H31" s="68">
        <f t="shared" si="1"/>
        <v>0</v>
      </c>
      <c r="I31" s="68">
        <f t="shared" si="1"/>
        <v>0</v>
      </c>
    </row>
    <row r="32" spans="1:9" x14ac:dyDescent="0.2">
      <c r="A32" s="63"/>
      <c r="B32" s="64"/>
      <c r="C32" s="68"/>
      <c r="D32" s="28"/>
      <c r="E32" s="28"/>
      <c r="F32" s="28"/>
      <c r="G32" s="28"/>
      <c r="H32" s="28"/>
      <c r="I32" s="28"/>
    </row>
    <row r="33" spans="1:9" x14ac:dyDescent="0.2">
      <c r="A33" s="63" t="s">
        <v>41</v>
      </c>
      <c r="B33" s="64"/>
      <c r="C33" s="68">
        <f>+C22+C23-C24+C31</f>
        <v>146281.19000000006</v>
      </c>
      <c r="D33" s="68">
        <f t="shared" ref="D33:I33" si="2">+D22+D23-D24+D31</f>
        <v>212750.19000000006</v>
      </c>
      <c r="E33" s="68">
        <f>+E22+E23-E24+E31</f>
        <v>265806.19000000006</v>
      </c>
      <c r="F33" s="68">
        <f t="shared" si="2"/>
        <v>530671.18999999994</v>
      </c>
      <c r="G33" s="68">
        <f>+G22+G23-G24+G31</f>
        <v>765671.19</v>
      </c>
      <c r="H33" s="68">
        <f>+H22+H23-H24+H31</f>
        <v>815671.19</v>
      </c>
      <c r="I33" s="68">
        <f t="shared" si="2"/>
        <v>915671.19</v>
      </c>
    </row>
    <row r="34" spans="1:9" x14ac:dyDescent="0.2">
      <c r="A34" s="72"/>
      <c r="B34" s="73"/>
      <c r="C34" s="74"/>
      <c r="D34" s="75"/>
      <c r="E34" s="75"/>
      <c r="F34" s="28"/>
      <c r="G34" s="28"/>
      <c r="H34" s="28"/>
      <c r="I34" s="28"/>
    </row>
    <row r="35" spans="1:9" x14ac:dyDescent="0.2">
      <c r="A35" s="63" t="s">
        <v>42</v>
      </c>
      <c r="B35" s="64"/>
      <c r="C35" s="25">
        <v>263305.5</v>
      </c>
      <c r="D35" s="25">
        <v>267588</v>
      </c>
      <c r="E35" s="13">
        <f>269595+71071</f>
        <v>340666</v>
      </c>
      <c r="F35" s="28">
        <v>750438</v>
      </c>
      <c r="G35" s="28">
        <v>762447.24</v>
      </c>
      <c r="H35" s="28">
        <v>810000</v>
      </c>
      <c r="I35" s="28">
        <v>910000</v>
      </c>
    </row>
    <row r="36" spans="1:9" x14ac:dyDescent="0.2">
      <c r="A36" s="72"/>
      <c r="B36" s="73"/>
      <c r="C36" s="74"/>
      <c r="D36" s="75"/>
      <c r="E36" s="75"/>
      <c r="F36" s="28"/>
      <c r="G36" s="28"/>
      <c r="H36" s="28"/>
      <c r="I36" s="28"/>
    </row>
    <row r="37" spans="1:9" x14ac:dyDescent="0.2">
      <c r="A37" s="63" t="s">
        <v>43</v>
      </c>
      <c r="B37" s="76"/>
      <c r="C37" s="77">
        <f>C33-C35</f>
        <v>-117024.30999999994</v>
      </c>
      <c r="D37" s="77">
        <f t="shared" ref="D37:I37" si="3">D33-D35</f>
        <v>-54837.809999999939</v>
      </c>
      <c r="E37" s="77">
        <f t="shared" si="3"/>
        <v>-74859.809999999939</v>
      </c>
      <c r="F37" s="78">
        <f t="shared" si="3"/>
        <v>-219766.81000000006</v>
      </c>
      <c r="G37" s="78">
        <f t="shared" si="3"/>
        <v>3223.9499999999534</v>
      </c>
      <c r="H37" s="78">
        <f t="shared" si="3"/>
        <v>5671.1899999999441</v>
      </c>
      <c r="I37" s="78">
        <f t="shared" si="3"/>
        <v>5671.1899999999441</v>
      </c>
    </row>
    <row r="38" spans="1:9" x14ac:dyDescent="0.2">
      <c r="A38" s="79"/>
      <c r="B38" s="79"/>
      <c r="C38" s="80"/>
      <c r="D38" s="80"/>
      <c r="E38" s="80"/>
      <c r="F38" s="80"/>
      <c r="G38" s="80"/>
      <c r="H38" s="80"/>
      <c r="I38" s="80"/>
    </row>
    <row r="39" spans="1:9" x14ac:dyDescent="0.2">
      <c r="A39" s="81" t="s">
        <v>44</v>
      </c>
      <c r="B39" s="56"/>
      <c r="C39" s="82"/>
      <c r="D39" s="82"/>
      <c r="E39" s="82"/>
      <c r="F39" s="82"/>
      <c r="G39" s="82"/>
      <c r="H39" s="82"/>
      <c r="I39" s="82"/>
    </row>
    <row r="40" spans="1:9" x14ac:dyDescent="0.2">
      <c r="A40" s="83" t="s">
        <v>45</v>
      </c>
      <c r="B40" s="73"/>
      <c r="C40" s="75"/>
      <c r="D40" s="75"/>
      <c r="E40" s="75"/>
      <c r="F40" s="75"/>
      <c r="G40" s="75"/>
      <c r="H40" s="75"/>
      <c r="I40" s="75"/>
    </row>
    <row r="41" spans="1:9" x14ac:dyDescent="0.2">
      <c r="A41" s="63"/>
      <c r="B41" s="64"/>
      <c r="C41" s="28"/>
      <c r="D41" s="28"/>
      <c r="E41" s="28"/>
      <c r="F41" s="28"/>
      <c r="G41" s="28"/>
      <c r="H41" s="28"/>
      <c r="I41" s="28"/>
    </row>
    <row r="42" spans="1:9" x14ac:dyDescent="0.2">
      <c r="A42" s="63" t="s">
        <v>46</v>
      </c>
      <c r="B42" s="64"/>
      <c r="C42" s="28"/>
      <c r="D42" s="28"/>
      <c r="E42" s="28"/>
      <c r="F42" s="28"/>
      <c r="G42" s="28"/>
      <c r="H42" s="28"/>
      <c r="I42" s="28"/>
    </row>
    <row r="43" spans="1:9" x14ac:dyDescent="0.2">
      <c r="A43" s="63"/>
      <c r="B43" s="64"/>
      <c r="C43" s="28"/>
      <c r="D43" s="28"/>
      <c r="E43" s="28"/>
      <c r="F43" s="28"/>
      <c r="G43" s="28"/>
      <c r="H43" s="28"/>
      <c r="I43" s="28"/>
    </row>
    <row r="44" spans="1:9" x14ac:dyDescent="0.2">
      <c r="A44" s="84" t="s">
        <v>47</v>
      </c>
      <c r="B44" s="76"/>
      <c r="C44" s="28"/>
      <c r="D44" s="28"/>
      <c r="E44" s="28"/>
      <c r="F44" s="28"/>
      <c r="G44" s="28"/>
      <c r="H44" s="28"/>
      <c r="I44" s="28"/>
    </row>
    <row r="45" spans="1:9" x14ac:dyDescent="0.2">
      <c r="A45" s="85" t="s">
        <v>48</v>
      </c>
      <c r="B45" s="86"/>
      <c r="C45" s="28"/>
      <c r="D45" s="28"/>
      <c r="E45" s="28"/>
      <c r="F45" s="28"/>
      <c r="G45" s="28"/>
      <c r="H45" s="28"/>
      <c r="I45" s="28"/>
    </row>
    <row r="46" spans="1:9" x14ac:dyDescent="0.2">
      <c r="A46" s="55"/>
      <c r="B46" s="55"/>
      <c r="C46" s="55"/>
      <c r="D46" s="55"/>
      <c r="E46" s="55"/>
      <c r="F46" s="55"/>
      <c r="G46" s="55"/>
      <c r="H46" s="55"/>
      <c r="I46" s="55"/>
    </row>
    <row r="47" spans="1:9" x14ac:dyDescent="0.2">
      <c r="A47" s="55"/>
      <c r="B47" s="55"/>
      <c r="C47" s="55"/>
      <c r="D47" s="55"/>
      <c r="E47" s="55"/>
      <c r="F47" s="55"/>
      <c r="G47" s="55"/>
      <c r="H47" s="55"/>
      <c r="I47" s="55"/>
    </row>
    <row r="48" spans="1:9" x14ac:dyDescent="0.2">
      <c r="A48" s="55"/>
      <c r="B48" s="55"/>
      <c r="C48" s="55"/>
      <c r="D48" s="55"/>
      <c r="E48" s="55"/>
      <c r="F48" s="55"/>
      <c r="G48" s="55"/>
      <c r="H48" s="55"/>
      <c r="I48" s="55"/>
    </row>
  </sheetData>
  <sheetProtection selectLockedCells="1"/>
  <mergeCells count="3">
    <mergeCell ref="A9:I9"/>
    <mergeCell ref="A13:I13"/>
    <mergeCell ref="A18:I18"/>
  </mergeCells>
  <printOptions horizontalCentered="1"/>
  <pageMargins left="0.75" right="0.75" top="0.6" bottom="0.55000000000000004" header="0.28000000000000003" footer="0.16"/>
  <pageSetup scale="82"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abSelected="1" zoomScaleNormal="100" workbookViewId="0">
      <selection activeCell="L9" sqref="L9"/>
    </sheetView>
  </sheetViews>
  <sheetFormatPr defaultColWidth="9.140625"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0</v>
      </c>
      <c r="B2" s="11" t="s">
        <v>1</v>
      </c>
      <c r="C2" s="11"/>
      <c r="D2" s="11"/>
      <c r="E2" s="30"/>
      <c r="F2" s="10"/>
      <c r="G2" s="31" t="s">
        <v>2</v>
      </c>
      <c r="H2" s="22" t="s">
        <v>87</v>
      </c>
      <c r="I2" s="11"/>
    </row>
    <row r="3" spans="1:9" x14ac:dyDescent="0.2">
      <c r="A3" s="10" t="s">
        <v>4</v>
      </c>
      <c r="B3" s="11" t="s">
        <v>50</v>
      </c>
      <c r="C3" s="11"/>
      <c r="D3" s="11"/>
      <c r="E3" s="30"/>
      <c r="F3" s="10"/>
      <c r="G3" s="31" t="s">
        <v>6</v>
      </c>
      <c r="H3" s="23" t="s">
        <v>88</v>
      </c>
      <c r="I3" s="12"/>
    </row>
    <row r="4" spans="1:9" x14ac:dyDescent="0.2">
      <c r="A4" s="10" t="s">
        <v>8</v>
      </c>
      <c r="B4" s="22" t="s">
        <v>89</v>
      </c>
      <c r="C4" s="11"/>
      <c r="D4" s="11"/>
      <c r="E4" s="30"/>
      <c r="F4" s="10"/>
      <c r="G4" s="31" t="s">
        <v>10</v>
      </c>
      <c r="H4" s="22" t="s">
        <v>52</v>
      </c>
      <c r="I4" s="11"/>
    </row>
    <row r="5" spans="1:9" x14ac:dyDescent="0.2">
      <c r="A5" s="10" t="s">
        <v>12</v>
      </c>
      <c r="B5" s="22" t="s">
        <v>53</v>
      </c>
      <c r="C5" s="12"/>
      <c r="D5" s="12"/>
      <c r="E5" s="30"/>
      <c r="F5" s="10"/>
      <c r="G5" s="31" t="s">
        <v>14</v>
      </c>
      <c r="H5" s="23" t="s">
        <v>90</v>
      </c>
      <c r="I5" s="12"/>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16</v>
      </c>
      <c r="B8" s="10"/>
      <c r="C8" s="30"/>
      <c r="D8" s="30"/>
      <c r="E8" s="30"/>
      <c r="F8" s="30"/>
      <c r="G8" s="30"/>
      <c r="H8" s="30"/>
      <c r="I8" s="30"/>
    </row>
    <row r="9" spans="1:9" ht="31.5" customHeight="1" x14ac:dyDescent="0.2">
      <c r="A9" s="123" t="s">
        <v>91</v>
      </c>
      <c r="B9" s="123"/>
      <c r="C9" s="123"/>
      <c r="D9" s="123"/>
      <c r="E9" s="123"/>
      <c r="F9" s="123"/>
      <c r="G9" s="123"/>
      <c r="H9" s="123"/>
      <c r="I9" s="123"/>
    </row>
    <row r="10" spans="1:9" x14ac:dyDescent="0.2">
      <c r="A10" s="10" t="s">
        <v>18</v>
      </c>
      <c r="B10" s="10"/>
      <c r="C10" s="30"/>
      <c r="D10" s="30"/>
      <c r="E10" s="30"/>
      <c r="F10" s="30"/>
      <c r="G10" s="30"/>
      <c r="H10" s="30"/>
      <c r="I10" s="30"/>
    </row>
    <row r="11" spans="1:9" x14ac:dyDescent="0.2">
      <c r="A11" s="88" t="s">
        <v>58</v>
      </c>
      <c r="B11" s="10"/>
      <c r="C11" s="30"/>
      <c r="D11" s="30"/>
      <c r="E11" s="30"/>
      <c r="F11" s="30"/>
      <c r="G11" s="30"/>
      <c r="H11" s="30"/>
      <c r="I11" s="30"/>
    </row>
    <row r="12" spans="1:9" x14ac:dyDescent="0.2">
      <c r="A12" s="10" t="s">
        <v>20</v>
      </c>
      <c r="B12" s="10"/>
      <c r="C12" s="30"/>
      <c r="D12" s="30"/>
      <c r="E12" s="30"/>
      <c r="F12" s="30"/>
      <c r="G12" s="30"/>
      <c r="H12" s="30"/>
      <c r="I12" s="30"/>
    </row>
    <row r="13" spans="1:9" ht="38.25" customHeight="1" x14ac:dyDescent="0.2">
      <c r="A13" s="124" t="s">
        <v>92</v>
      </c>
      <c r="B13" s="124"/>
      <c r="C13" s="124"/>
      <c r="D13" s="124"/>
      <c r="E13" s="124"/>
      <c r="F13" s="124"/>
      <c r="G13" s="124"/>
      <c r="H13" s="124"/>
      <c r="I13" s="124"/>
    </row>
    <row r="14" spans="1:9" x14ac:dyDescent="0.2">
      <c r="A14" s="32" t="s">
        <v>22</v>
      </c>
      <c r="B14" s="10"/>
      <c r="C14" s="30"/>
      <c r="D14" s="30"/>
      <c r="E14" s="30"/>
      <c r="F14" s="30"/>
      <c r="G14" s="30"/>
      <c r="H14" s="30"/>
      <c r="I14" s="30"/>
    </row>
    <row r="15" spans="1:9" x14ac:dyDescent="0.2">
      <c r="A15" s="10"/>
      <c r="B15" s="10"/>
      <c r="C15" s="30"/>
      <c r="D15" s="30"/>
      <c r="E15" s="30"/>
      <c r="F15" s="30"/>
      <c r="G15" s="30"/>
      <c r="H15" s="30"/>
      <c r="I15" s="30"/>
    </row>
    <row r="16" spans="1:9" x14ac:dyDescent="0.2">
      <c r="A16" s="32" t="s">
        <v>23</v>
      </c>
      <c r="B16" s="10"/>
      <c r="C16" s="30"/>
      <c r="D16" s="30"/>
      <c r="E16" s="30"/>
      <c r="F16" s="30"/>
      <c r="G16" s="30"/>
      <c r="H16" s="30"/>
      <c r="I16" s="30"/>
    </row>
    <row r="17" spans="1:9" x14ac:dyDescent="0.2">
      <c r="A17" s="27" t="s">
        <v>232</v>
      </c>
      <c r="B17" s="30"/>
      <c r="C17" s="30"/>
      <c r="D17" s="30"/>
      <c r="E17" s="30"/>
      <c r="F17" s="30"/>
      <c r="G17" s="30"/>
      <c r="H17" s="30"/>
      <c r="I17" s="30"/>
    </row>
    <row r="18" spans="1:9" x14ac:dyDescent="0.2">
      <c r="A18" s="100" t="s">
        <v>24</v>
      </c>
      <c r="B18" s="101"/>
      <c r="C18" s="101"/>
      <c r="D18" s="101"/>
      <c r="E18" s="101"/>
      <c r="F18" s="101"/>
      <c r="G18" s="101"/>
      <c r="H18" s="101"/>
      <c r="I18" s="102"/>
    </row>
    <row r="19" spans="1:9" x14ac:dyDescent="0.2">
      <c r="A19" s="33"/>
      <c r="B19" s="34"/>
      <c r="C19" s="35" t="s">
        <v>25</v>
      </c>
      <c r="D19" s="35" t="s">
        <v>26</v>
      </c>
      <c r="E19" s="35" t="s">
        <v>27</v>
      </c>
      <c r="F19" s="35" t="s">
        <v>28</v>
      </c>
      <c r="G19" s="35" t="s">
        <v>29</v>
      </c>
      <c r="H19" s="35" t="s">
        <v>30</v>
      </c>
      <c r="I19" s="35" t="s">
        <v>31</v>
      </c>
    </row>
    <row r="20" spans="1:9" x14ac:dyDescent="0.2">
      <c r="A20" s="33"/>
      <c r="B20" s="34"/>
      <c r="C20" s="36" t="s">
        <v>32</v>
      </c>
      <c r="D20" s="37" t="s">
        <v>32</v>
      </c>
      <c r="E20" s="36" t="s">
        <v>32</v>
      </c>
      <c r="F20" s="36" t="s">
        <v>32</v>
      </c>
      <c r="G20" s="36" t="s">
        <v>33</v>
      </c>
      <c r="H20" s="36" t="s">
        <v>33</v>
      </c>
      <c r="I20" s="36" t="s">
        <v>33</v>
      </c>
    </row>
    <row r="21" spans="1:9" x14ac:dyDescent="0.2">
      <c r="A21" s="33" t="s">
        <v>34</v>
      </c>
      <c r="B21" s="34"/>
      <c r="C21" s="13">
        <v>337500</v>
      </c>
      <c r="D21" s="13">
        <v>337500</v>
      </c>
      <c r="E21" s="13">
        <v>375000</v>
      </c>
      <c r="F21" s="13">
        <v>432000</v>
      </c>
      <c r="G21" s="13">
        <v>420000</v>
      </c>
      <c r="H21" s="13">
        <v>420000</v>
      </c>
      <c r="I21" s="13">
        <v>420000</v>
      </c>
    </row>
    <row r="22" spans="1:9" x14ac:dyDescent="0.2">
      <c r="A22" s="33" t="s">
        <v>35</v>
      </c>
      <c r="B22" s="34"/>
      <c r="C22" s="13">
        <f t="shared" ref="C22:I22" si="0">B33</f>
        <v>0</v>
      </c>
      <c r="D22" s="13">
        <f t="shared" si="0"/>
        <v>6060.6500000000233</v>
      </c>
      <c r="E22" s="13">
        <f t="shared" si="0"/>
        <v>28364.650000000023</v>
      </c>
      <c r="F22" s="13">
        <f t="shared" si="0"/>
        <v>197797.65000000002</v>
      </c>
      <c r="G22" s="13">
        <f t="shared" si="0"/>
        <v>326828.65000000002</v>
      </c>
      <c r="H22" s="13">
        <f t="shared" si="0"/>
        <v>326828.65000000002</v>
      </c>
      <c r="I22" s="13">
        <f t="shared" si="0"/>
        <v>326828.65000000002</v>
      </c>
    </row>
    <row r="23" spans="1:9" x14ac:dyDescent="0.2">
      <c r="A23" s="33" t="s">
        <v>36</v>
      </c>
      <c r="B23" s="34"/>
      <c r="C23" s="13">
        <v>311847.09000000003</v>
      </c>
      <c r="D23" s="13">
        <v>339931</v>
      </c>
      <c r="E23" s="13">
        <v>321962</v>
      </c>
      <c r="F23" s="13">
        <v>506518</v>
      </c>
      <c r="G23" s="13">
        <v>420000</v>
      </c>
      <c r="H23" s="13">
        <v>420000</v>
      </c>
      <c r="I23" s="13">
        <v>420000</v>
      </c>
    </row>
    <row r="24" spans="1:9" x14ac:dyDescent="0.2">
      <c r="A24" s="33" t="s">
        <v>37</v>
      </c>
      <c r="B24" s="34"/>
      <c r="C24" s="13">
        <v>280786.44</v>
      </c>
      <c r="D24" s="13">
        <v>237875</v>
      </c>
      <c r="E24" s="13">
        <v>152529</v>
      </c>
      <c r="F24" s="24">
        <v>377487</v>
      </c>
      <c r="G24" s="13">
        <v>420000</v>
      </c>
      <c r="H24" s="13">
        <v>420000</v>
      </c>
      <c r="I24" s="13">
        <v>415000</v>
      </c>
    </row>
    <row r="25" spans="1:9" x14ac:dyDescent="0.2">
      <c r="A25" s="33"/>
      <c r="B25" s="34"/>
      <c r="C25" s="24"/>
      <c r="D25" s="13"/>
      <c r="E25" s="13"/>
      <c r="F25" s="13"/>
      <c r="G25" s="13"/>
      <c r="H25" s="13"/>
      <c r="I25" s="13"/>
    </row>
    <row r="26" spans="1:9" x14ac:dyDescent="0.2">
      <c r="A26" s="33" t="s">
        <v>38</v>
      </c>
      <c r="B26" s="12"/>
      <c r="C26" s="38"/>
      <c r="D26" s="38"/>
      <c r="E26" s="38"/>
      <c r="F26" s="38"/>
      <c r="G26" s="38"/>
      <c r="H26" s="38"/>
      <c r="I26" s="24"/>
    </row>
    <row r="27" spans="1:9" x14ac:dyDescent="0.2">
      <c r="A27" s="39" t="s">
        <v>39</v>
      </c>
      <c r="B27" s="34"/>
      <c r="C27" s="24"/>
      <c r="D27" s="40"/>
      <c r="E27" s="38"/>
      <c r="F27" s="38"/>
      <c r="G27" s="38"/>
      <c r="H27" s="38"/>
      <c r="I27" s="24"/>
    </row>
    <row r="28" spans="1:9" x14ac:dyDescent="0.2">
      <c r="A28" s="41"/>
      <c r="B28" s="42"/>
      <c r="C28" s="13">
        <v>-25000</v>
      </c>
      <c r="D28" s="13">
        <v>-79752</v>
      </c>
      <c r="E28" s="13"/>
      <c r="F28" s="13"/>
      <c r="G28" s="13"/>
      <c r="H28" s="13"/>
      <c r="I28" s="13"/>
    </row>
    <row r="29" spans="1:9" x14ac:dyDescent="0.2">
      <c r="A29" s="41"/>
      <c r="B29" s="42"/>
      <c r="C29" s="24"/>
      <c r="D29" s="13"/>
      <c r="E29" s="13"/>
      <c r="F29" s="13"/>
      <c r="G29" s="13"/>
      <c r="H29" s="13"/>
      <c r="I29" s="13"/>
    </row>
    <row r="30" spans="1:9" x14ac:dyDescent="0.2">
      <c r="A30" s="41"/>
      <c r="B30" s="42"/>
      <c r="C30" s="24"/>
      <c r="D30" s="13"/>
      <c r="E30" s="13"/>
      <c r="F30" s="13"/>
      <c r="G30" s="13"/>
      <c r="H30" s="13"/>
      <c r="I30" s="13"/>
    </row>
    <row r="31" spans="1:9" x14ac:dyDescent="0.2">
      <c r="A31" s="33" t="s">
        <v>40</v>
      </c>
      <c r="B31" s="34"/>
      <c r="C31" s="24">
        <f t="shared" ref="C31:I31" si="1">SUM(C28:C30)</f>
        <v>-25000</v>
      </c>
      <c r="D31" s="24">
        <f t="shared" si="1"/>
        <v>-79752</v>
      </c>
      <c r="E31" s="24">
        <f t="shared" si="1"/>
        <v>0</v>
      </c>
      <c r="F31" s="24">
        <f t="shared" si="1"/>
        <v>0</v>
      </c>
      <c r="G31" s="24">
        <f t="shared" si="1"/>
        <v>0</v>
      </c>
      <c r="H31" s="24">
        <f t="shared" si="1"/>
        <v>0</v>
      </c>
      <c r="I31" s="24">
        <f t="shared" si="1"/>
        <v>0</v>
      </c>
    </row>
    <row r="32" spans="1:9" x14ac:dyDescent="0.2">
      <c r="A32" s="33"/>
      <c r="B32" s="34"/>
      <c r="C32" s="24"/>
      <c r="D32" s="13"/>
      <c r="E32" s="13"/>
      <c r="F32" s="13"/>
      <c r="G32" s="13"/>
      <c r="H32" s="13"/>
      <c r="I32" s="13"/>
    </row>
    <row r="33" spans="1:9" x14ac:dyDescent="0.2">
      <c r="A33" s="33" t="s">
        <v>41</v>
      </c>
      <c r="B33" s="34"/>
      <c r="C33" s="24">
        <f>+C22+C23-C24+C31</f>
        <v>6060.6500000000233</v>
      </c>
      <c r="D33" s="24">
        <f t="shared" ref="D33:I33" si="2">+D22+D23-D24+D31</f>
        <v>28364.650000000023</v>
      </c>
      <c r="E33" s="24">
        <f>+E22+E23-E24+E31</f>
        <v>197797.65000000002</v>
      </c>
      <c r="F33" s="24">
        <f t="shared" si="2"/>
        <v>326828.65000000002</v>
      </c>
      <c r="G33" s="24">
        <f>+G22+G23-G24+G31</f>
        <v>326828.65000000002</v>
      </c>
      <c r="H33" s="24">
        <f>+H22+H23-H24+H31</f>
        <v>326828.65000000002</v>
      </c>
      <c r="I33" s="24">
        <f t="shared" si="2"/>
        <v>331828.65000000002</v>
      </c>
    </row>
    <row r="34" spans="1:9" x14ac:dyDescent="0.2">
      <c r="A34" s="41"/>
      <c r="B34" s="42"/>
      <c r="C34" s="43"/>
      <c r="D34" s="25"/>
      <c r="E34" s="25"/>
      <c r="F34" s="13"/>
      <c r="G34" s="13"/>
      <c r="H34" s="13"/>
      <c r="I34" s="13"/>
    </row>
    <row r="35" spans="1:9" x14ac:dyDescent="0.2">
      <c r="A35" s="33" t="s">
        <v>42</v>
      </c>
      <c r="B35" s="34"/>
      <c r="C35" s="25">
        <v>9325.68</v>
      </c>
      <c r="D35" s="25">
        <v>2520</v>
      </c>
      <c r="E35" s="13">
        <v>103984</v>
      </c>
      <c r="F35" s="13">
        <v>24092</v>
      </c>
      <c r="G35" s="13">
        <v>136063.21</v>
      </c>
      <c r="H35" s="13">
        <v>149000</v>
      </c>
      <c r="I35" s="13">
        <v>145000</v>
      </c>
    </row>
    <row r="36" spans="1:9" x14ac:dyDescent="0.2">
      <c r="A36" s="41"/>
      <c r="B36" s="42"/>
      <c r="C36" s="43"/>
      <c r="D36" s="25"/>
      <c r="E36" s="25"/>
      <c r="F36" s="13"/>
      <c r="G36" s="13"/>
      <c r="H36" s="13"/>
      <c r="I36" s="13"/>
    </row>
    <row r="37" spans="1:9" x14ac:dyDescent="0.2">
      <c r="A37" s="33" t="s">
        <v>43</v>
      </c>
      <c r="B37" s="44"/>
      <c r="C37" s="45">
        <f>C33-C35</f>
        <v>-3265.029999999977</v>
      </c>
      <c r="D37" s="45">
        <f t="shared" ref="D37:I37" si="3">D33-D35</f>
        <v>25844.650000000023</v>
      </c>
      <c r="E37" s="45">
        <f t="shared" si="3"/>
        <v>93813.650000000023</v>
      </c>
      <c r="F37" s="46">
        <f t="shared" si="3"/>
        <v>302736.65000000002</v>
      </c>
      <c r="G37" s="46">
        <f t="shared" si="3"/>
        <v>190765.44000000003</v>
      </c>
      <c r="H37" s="46">
        <f t="shared" si="3"/>
        <v>177828.65000000002</v>
      </c>
      <c r="I37" s="46">
        <f t="shared" si="3"/>
        <v>186828.65000000002</v>
      </c>
    </row>
    <row r="38" spans="1:9" x14ac:dyDescent="0.2">
      <c r="A38" s="47"/>
      <c r="B38" s="47"/>
      <c r="C38" s="48"/>
      <c r="D38" s="48"/>
      <c r="E38" s="48"/>
      <c r="F38" s="48"/>
      <c r="G38" s="48"/>
      <c r="H38" s="48"/>
      <c r="I38" s="48"/>
    </row>
    <row r="39" spans="1:9" x14ac:dyDescent="0.2">
      <c r="A39" s="49" t="s">
        <v>44</v>
      </c>
      <c r="B39" s="11"/>
      <c r="C39" s="50"/>
      <c r="D39" s="50"/>
      <c r="E39" s="50"/>
      <c r="F39" s="50"/>
      <c r="G39" s="50"/>
      <c r="H39" s="50"/>
      <c r="I39" s="50"/>
    </row>
    <row r="40" spans="1:9" x14ac:dyDescent="0.2">
      <c r="A40" s="51" t="s">
        <v>45</v>
      </c>
      <c r="B40" s="42"/>
      <c r="C40" s="25"/>
      <c r="D40" s="25"/>
      <c r="E40" s="25"/>
      <c r="F40" s="25"/>
      <c r="G40" s="25"/>
      <c r="H40" s="25"/>
      <c r="I40" s="25"/>
    </row>
    <row r="41" spans="1:9" x14ac:dyDescent="0.2">
      <c r="A41" s="33"/>
      <c r="B41" s="34"/>
      <c r="C41" s="13"/>
      <c r="D41" s="13"/>
      <c r="E41" s="13"/>
      <c r="F41" s="13"/>
      <c r="G41" s="13"/>
      <c r="H41" s="13"/>
      <c r="I41" s="13"/>
    </row>
    <row r="42" spans="1:9" x14ac:dyDescent="0.2">
      <c r="A42" s="33" t="s">
        <v>46</v>
      </c>
      <c r="B42" s="34"/>
      <c r="C42" s="13"/>
      <c r="D42" s="13"/>
      <c r="E42" s="13"/>
      <c r="F42" s="13"/>
      <c r="G42" s="13"/>
      <c r="H42" s="13"/>
      <c r="I42" s="13"/>
    </row>
    <row r="43" spans="1:9" x14ac:dyDescent="0.2">
      <c r="A43" s="33"/>
      <c r="B43" s="34"/>
      <c r="C43" s="13"/>
      <c r="D43" s="13"/>
      <c r="E43" s="13"/>
      <c r="F43" s="13"/>
      <c r="G43" s="13"/>
      <c r="H43" s="13"/>
      <c r="I43" s="13"/>
    </row>
    <row r="44" spans="1:9" x14ac:dyDescent="0.2">
      <c r="A44" s="52" t="s">
        <v>47</v>
      </c>
      <c r="B44" s="44"/>
      <c r="C44" s="13"/>
      <c r="D44" s="13"/>
      <c r="E44" s="13"/>
      <c r="F44" s="13"/>
      <c r="G44" s="13"/>
      <c r="H44" s="13"/>
      <c r="I44" s="13"/>
    </row>
    <row r="45" spans="1:9" x14ac:dyDescent="0.2">
      <c r="A45" s="53" t="s">
        <v>48</v>
      </c>
      <c r="B45" s="54"/>
      <c r="C45" s="13"/>
      <c r="D45" s="13"/>
      <c r="E45" s="13"/>
      <c r="F45" s="13"/>
      <c r="G45" s="13"/>
      <c r="H45" s="13"/>
      <c r="I45" s="13"/>
    </row>
    <row r="46" spans="1:9" x14ac:dyDescent="0.2">
      <c r="A46" s="10"/>
      <c r="B46" s="10"/>
      <c r="C46" s="10"/>
      <c r="D46" s="10"/>
      <c r="E46" s="10"/>
      <c r="F46" s="10"/>
      <c r="G46" s="10"/>
      <c r="H46" s="10"/>
      <c r="I46" s="10"/>
    </row>
    <row r="47" spans="1:9" x14ac:dyDescent="0.2">
      <c r="A47" s="10"/>
      <c r="B47" s="10"/>
      <c r="C47" s="10"/>
      <c r="D47" s="10"/>
      <c r="E47" s="10"/>
      <c r="F47" s="10"/>
      <c r="G47" s="10"/>
      <c r="H47" s="10"/>
      <c r="I47" s="10"/>
    </row>
    <row r="48" spans="1:9" x14ac:dyDescent="0.2">
      <c r="A48" s="10"/>
      <c r="B48" s="10"/>
      <c r="C48" s="10"/>
      <c r="D48" s="10"/>
      <c r="E48" s="10"/>
      <c r="F48" s="10"/>
      <c r="G48" s="10"/>
      <c r="H48" s="10"/>
      <c r="I48" s="10"/>
    </row>
  </sheetData>
  <sheetProtection selectLockedCells="1"/>
  <mergeCells count="3">
    <mergeCell ref="A9:I9"/>
    <mergeCell ref="A13:I13"/>
    <mergeCell ref="A18:I18"/>
  </mergeCells>
  <printOptions horizontalCentered="1"/>
  <pageMargins left="0.75" right="0.75" top="0.6" bottom="0.55000000000000004" header="0.28000000000000003" footer="0.16"/>
  <pageSetup scale="83"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Normal="100" workbookViewId="0">
      <selection activeCell="E38" sqref="E38"/>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0</v>
      </c>
      <c r="B2" s="22" t="s">
        <v>1</v>
      </c>
      <c r="C2" s="11"/>
      <c r="D2" s="11"/>
      <c r="E2" s="30"/>
      <c r="F2" s="10"/>
      <c r="G2" s="31" t="s">
        <v>2</v>
      </c>
      <c r="H2" s="11" t="s">
        <v>93</v>
      </c>
      <c r="I2" s="11"/>
    </row>
    <row r="3" spans="1:9" x14ac:dyDescent="0.2">
      <c r="A3" s="10" t="s">
        <v>4</v>
      </c>
      <c r="B3" s="22" t="s">
        <v>94</v>
      </c>
      <c r="C3" s="11"/>
      <c r="D3" s="11"/>
      <c r="E3" s="30"/>
      <c r="F3" s="10"/>
      <c r="G3" s="31" t="s">
        <v>6</v>
      </c>
      <c r="H3" s="12" t="s">
        <v>95</v>
      </c>
      <c r="I3" s="12"/>
    </row>
    <row r="4" spans="1:9" x14ac:dyDescent="0.2">
      <c r="A4" s="10" t="s">
        <v>8</v>
      </c>
      <c r="B4" s="22" t="s">
        <v>96</v>
      </c>
      <c r="C4" s="11"/>
      <c r="D4" s="11"/>
      <c r="E4" s="30"/>
      <c r="F4" s="10"/>
      <c r="G4" s="31" t="s">
        <v>10</v>
      </c>
      <c r="H4" s="22" t="s">
        <v>104</v>
      </c>
      <c r="I4" s="11"/>
    </row>
    <row r="5" spans="1:9" x14ac:dyDescent="0.2">
      <c r="A5" s="10" t="s">
        <v>12</v>
      </c>
      <c r="B5" s="22" t="s">
        <v>105</v>
      </c>
      <c r="C5" s="12"/>
      <c r="D5" s="12"/>
      <c r="E5" s="30"/>
      <c r="F5" s="10"/>
      <c r="G5" s="31" t="s">
        <v>14</v>
      </c>
      <c r="H5" s="23" t="s">
        <v>106</v>
      </c>
      <c r="I5" s="12"/>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16</v>
      </c>
      <c r="B8" s="10"/>
      <c r="C8" s="30"/>
      <c r="D8" s="30"/>
      <c r="E8" s="30"/>
      <c r="F8" s="30"/>
      <c r="G8" s="30"/>
      <c r="H8" s="30"/>
      <c r="I8" s="30"/>
    </row>
    <row r="9" spans="1:9" x14ac:dyDescent="0.2">
      <c r="A9" s="10" t="s">
        <v>107</v>
      </c>
      <c r="B9" s="10"/>
      <c r="C9" s="30"/>
      <c r="D9" s="30"/>
      <c r="E9" s="30"/>
      <c r="F9" s="30"/>
      <c r="G9" s="30"/>
      <c r="H9" s="30"/>
      <c r="I9" s="30"/>
    </row>
    <row r="10" spans="1:9" x14ac:dyDescent="0.2">
      <c r="A10" s="10" t="s">
        <v>108</v>
      </c>
      <c r="B10" s="10"/>
      <c r="C10" s="30"/>
      <c r="D10" s="30"/>
      <c r="E10" s="30"/>
      <c r="F10" s="30"/>
      <c r="G10" s="30"/>
      <c r="H10" s="30"/>
      <c r="I10" s="30"/>
    </row>
    <row r="11" spans="1:9" x14ac:dyDescent="0.2">
      <c r="A11" s="10" t="s">
        <v>18</v>
      </c>
      <c r="B11" s="10"/>
      <c r="C11" s="30"/>
      <c r="D11" s="30"/>
      <c r="E11" s="30"/>
      <c r="F11" s="30"/>
      <c r="G11" s="30"/>
      <c r="H11" s="30"/>
      <c r="I11" s="30"/>
    </row>
    <row r="12" spans="1:9" x14ac:dyDescent="0.2">
      <c r="A12" s="32" t="s">
        <v>109</v>
      </c>
      <c r="B12" s="10"/>
      <c r="C12" s="30"/>
      <c r="D12" s="30"/>
      <c r="E12" s="30"/>
      <c r="F12" s="30"/>
      <c r="G12" s="30"/>
      <c r="H12" s="30"/>
      <c r="I12" s="30"/>
    </row>
    <row r="13" spans="1:9" x14ac:dyDescent="0.2">
      <c r="A13" s="10" t="s">
        <v>20</v>
      </c>
      <c r="B13" s="10"/>
      <c r="C13" s="30"/>
      <c r="D13" s="30"/>
      <c r="E13" s="30"/>
      <c r="F13" s="30"/>
      <c r="G13" s="30"/>
      <c r="H13" s="30"/>
      <c r="I13" s="30"/>
    </row>
    <row r="14" spans="1:9" x14ac:dyDescent="0.2">
      <c r="A14" s="10" t="s">
        <v>110</v>
      </c>
      <c r="B14" s="10"/>
      <c r="C14" s="30"/>
      <c r="D14" s="30"/>
      <c r="E14" s="30"/>
      <c r="F14" s="30"/>
      <c r="G14" s="30"/>
      <c r="H14" s="30"/>
      <c r="I14" s="30"/>
    </row>
    <row r="15" spans="1:9" x14ac:dyDescent="0.2">
      <c r="A15" s="10" t="s">
        <v>111</v>
      </c>
      <c r="B15" s="10"/>
      <c r="C15" s="30"/>
      <c r="D15" s="30"/>
      <c r="E15" s="30"/>
      <c r="F15" s="30"/>
      <c r="G15" s="30"/>
      <c r="H15" s="30"/>
      <c r="I15" s="30"/>
    </row>
    <row r="16" spans="1:9" x14ac:dyDescent="0.2">
      <c r="A16" s="32" t="s">
        <v>22</v>
      </c>
      <c r="B16" s="10"/>
      <c r="C16" s="30"/>
      <c r="D16" s="30"/>
      <c r="E16" s="30"/>
      <c r="F16" s="30"/>
      <c r="G16" s="30"/>
      <c r="H16" s="30"/>
      <c r="I16" s="30"/>
    </row>
    <row r="17" spans="1:9" x14ac:dyDescent="0.2">
      <c r="A17" s="10"/>
      <c r="B17" s="10"/>
      <c r="C17" s="30"/>
      <c r="D17" s="30"/>
      <c r="E17" s="30"/>
      <c r="F17" s="30"/>
      <c r="G17" s="30"/>
      <c r="H17" s="30"/>
      <c r="I17" s="30"/>
    </row>
    <row r="18" spans="1:9" x14ac:dyDescent="0.2">
      <c r="A18" s="32" t="s">
        <v>23</v>
      </c>
      <c r="B18" s="10"/>
      <c r="C18" s="30"/>
      <c r="D18" s="30"/>
      <c r="E18" s="30"/>
      <c r="F18" s="30"/>
      <c r="G18" s="30"/>
      <c r="H18" s="30"/>
      <c r="I18" s="30"/>
    </row>
    <row r="19" spans="1:9" x14ac:dyDescent="0.2">
      <c r="A19" s="27" t="s">
        <v>112</v>
      </c>
      <c r="B19" s="30"/>
      <c r="C19" s="30"/>
      <c r="D19" s="30"/>
      <c r="E19" s="30"/>
      <c r="F19" s="30"/>
      <c r="G19" s="30"/>
      <c r="H19" s="30"/>
      <c r="I19" s="30"/>
    </row>
    <row r="20" spans="1:9" x14ac:dyDescent="0.2">
      <c r="A20" s="100" t="s">
        <v>24</v>
      </c>
      <c r="B20" s="101"/>
      <c r="C20" s="101"/>
      <c r="D20" s="101"/>
      <c r="E20" s="101"/>
      <c r="F20" s="101"/>
      <c r="G20" s="101"/>
      <c r="H20" s="101"/>
      <c r="I20" s="102"/>
    </row>
    <row r="21" spans="1:9" x14ac:dyDescent="0.2">
      <c r="A21" s="33"/>
      <c r="B21" s="34"/>
      <c r="C21" s="35" t="s">
        <v>25</v>
      </c>
      <c r="D21" s="35" t="s">
        <v>26</v>
      </c>
      <c r="E21" s="35" t="s">
        <v>27</v>
      </c>
      <c r="F21" s="35" t="s">
        <v>28</v>
      </c>
      <c r="G21" s="35" t="s">
        <v>29</v>
      </c>
      <c r="H21" s="35" t="s">
        <v>30</v>
      </c>
      <c r="I21" s="35" t="s">
        <v>31</v>
      </c>
    </row>
    <row r="22" spans="1:9" x14ac:dyDescent="0.2">
      <c r="A22" s="33"/>
      <c r="B22" s="34"/>
      <c r="C22" s="36" t="s">
        <v>32</v>
      </c>
      <c r="D22" s="37" t="s">
        <v>32</v>
      </c>
      <c r="E22" s="36" t="s">
        <v>32</v>
      </c>
      <c r="F22" s="36" t="s">
        <v>32</v>
      </c>
      <c r="G22" s="36" t="s">
        <v>33</v>
      </c>
      <c r="H22" s="36" t="s">
        <v>33</v>
      </c>
      <c r="I22" s="36" t="s">
        <v>33</v>
      </c>
    </row>
    <row r="23" spans="1:9" x14ac:dyDescent="0.2">
      <c r="A23" s="33" t="s">
        <v>34</v>
      </c>
      <c r="B23" s="34"/>
      <c r="C23" s="24">
        <v>250000</v>
      </c>
      <c r="D23" s="13">
        <v>695003</v>
      </c>
      <c r="E23" s="13">
        <v>833601</v>
      </c>
      <c r="F23" s="13">
        <v>2776766</v>
      </c>
      <c r="G23" s="13">
        <v>0</v>
      </c>
      <c r="H23" s="13">
        <v>1200000</v>
      </c>
      <c r="I23" s="13">
        <v>1200000</v>
      </c>
    </row>
    <row r="24" spans="1:9" x14ac:dyDescent="0.2">
      <c r="A24" s="33" t="s">
        <v>35</v>
      </c>
      <c r="B24" s="34"/>
      <c r="C24" s="24">
        <v>0</v>
      </c>
      <c r="D24" s="13">
        <f t="shared" ref="D24:I24" si="0">C35</f>
        <v>62663</v>
      </c>
      <c r="E24" s="13">
        <f t="shared" si="0"/>
        <v>104606</v>
      </c>
      <c r="F24" s="13">
        <f t="shared" si="0"/>
        <v>45971</v>
      </c>
      <c r="G24" s="13">
        <f t="shared" si="0"/>
        <v>17237</v>
      </c>
      <c r="H24" s="13">
        <f t="shared" si="0"/>
        <v>17237</v>
      </c>
      <c r="I24" s="13">
        <f t="shared" si="0"/>
        <v>17237</v>
      </c>
    </row>
    <row r="25" spans="1:9" x14ac:dyDescent="0.2">
      <c r="A25" s="33" t="s">
        <v>36</v>
      </c>
      <c r="B25" s="34"/>
      <c r="C25" s="24">
        <v>240365</v>
      </c>
      <c r="D25" s="13">
        <v>518601</v>
      </c>
      <c r="E25" s="13">
        <v>693559</v>
      </c>
      <c r="F25" s="13">
        <v>1052613</v>
      </c>
      <c r="G25" s="13">
        <v>1100000</v>
      </c>
      <c r="H25" s="13">
        <v>1100000</v>
      </c>
      <c r="I25" s="13">
        <v>1100000</v>
      </c>
    </row>
    <row r="26" spans="1:9" x14ac:dyDescent="0.2">
      <c r="A26" s="33" t="s">
        <v>37</v>
      </c>
      <c r="B26" s="34"/>
      <c r="C26" s="24">
        <v>217702</v>
      </c>
      <c r="D26" s="13">
        <v>351658</v>
      </c>
      <c r="E26" s="13">
        <v>752194</v>
      </c>
      <c r="F26" s="24">
        <v>1081347</v>
      </c>
      <c r="G26" s="13">
        <v>1100000</v>
      </c>
      <c r="H26" s="13">
        <v>1100000</v>
      </c>
      <c r="I26" s="13">
        <v>1100000</v>
      </c>
    </row>
    <row r="27" spans="1:9" x14ac:dyDescent="0.2">
      <c r="A27" s="33"/>
      <c r="B27" s="34"/>
      <c r="C27" s="24"/>
      <c r="D27" s="13"/>
      <c r="E27" s="13"/>
      <c r="F27" s="13"/>
      <c r="G27" s="13"/>
      <c r="H27" s="13"/>
      <c r="I27" s="13"/>
    </row>
    <row r="28" spans="1:9" x14ac:dyDescent="0.2">
      <c r="A28" s="33" t="s">
        <v>38</v>
      </c>
      <c r="B28" s="12"/>
      <c r="C28" s="38"/>
      <c r="D28" s="38"/>
      <c r="E28" s="38"/>
      <c r="F28" s="38"/>
      <c r="G28" s="38"/>
      <c r="H28" s="38"/>
      <c r="I28" s="24"/>
    </row>
    <row r="29" spans="1:9" x14ac:dyDescent="0.2">
      <c r="A29" s="39" t="s">
        <v>39</v>
      </c>
      <c r="B29" s="34"/>
      <c r="C29" s="24"/>
      <c r="D29" s="40"/>
      <c r="E29" s="38"/>
      <c r="F29" s="38"/>
      <c r="G29" s="38"/>
      <c r="H29" s="38"/>
      <c r="I29" s="24"/>
    </row>
    <row r="30" spans="1:9" x14ac:dyDescent="0.2">
      <c r="A30" s="41"/>
      <c r="B30" s="42"/>
      <c r="C30" s="24">
        <v>40000</v>
      </c>
      <c r="D30" s="13">
        <v>-125000</v>
      </c>
      <c r="E30" s="13">
        <v>0</v>
      </c>
      <c r="F30" s="13">
        <v>0</v>
      </c>
      <c r="G30" s="13"/>
      <c r="H30" s="13"/>
      <c r="I30" s="13"/>
    </row>
    <row r="31" spans="1:9" x14ac:dyDescent="0.2">
      <c r="A31" s="41"/>
      <c r="B31" s="42"/>
      <c r="C31" s="24"/>
      <c r="D31" s="13"/>
      <c r="E31" s="13"/>
      <c r="F31" s="13"/>
      <c r="G31" s="13"/>
      <c r="H31" s="13"/>
      <c r="I31" s="13"/>
    </row>
    <row r="32" spans="1:9" x14ac:dyDescent="0.2">
      <c r="A32" s="41"/>
      <c r="B32" s="42"/>
      <c r="C32" s="24"/>
      <c r="D32" s="13"/>
      <c r="E32" s="13"/>
      <c r="F32" s="13"/>
      <c r="G32" s="13"/>
      <c r="H32" s="13"/>
      <c r="I32" s="13"/>
    </row>
    <row r="33" spans="1:9" x14ac:dyDescent="0.2">
      <c r="A33" s="33" t="s">
        <v>40</v>
      </c>
      <c r="B33" s="34"/>
      <c r="C33" s="24">
        <f t="shared" ref="C33:I33" si="1">SUM(C30:C32)</f>
        <v>40000</v>
      </c>
      <c r="D33" s="24">
        <f t="shared" si="1"/>
        <v>-125000</v>
      </c>
      <c r="E33" s="24">
        <f t="shared" si="1"/>
        <v>0</v>
      </c>
      <c r="F33" s="24">
        <f t="shared" si="1"/>
        <v>0</v>
      </c>
      <c r="G33" s="24">
        <f t="shared" si="1"/>
        <v>0</v>
      </c>
      <c r="H33" s="24">
        <f t="shared" si="1"/>
        <v>0</v>
      </c>
      <c r="I33" s="24">
        <f t="shared" si="1"/>
        <v>0</v>
      </c>
    </row>
    <row r="34" spans="1:9" x14ac:dyDescent="0.2">
      <c r="A34" s="33"/>
      <c r="B34" s="34"/>
      <c r="C34" s="24"/>
      <c r="D34" s="13"/>
      <c r="E34" s="13"/>
      <c r="F34" s="13"/>
      <c r="G34" s="13"/>
      <c r="H34" s="13"/>
      <c r="I34" s="13"/>
    </row>
    <row r="35" spans="1:9" x14ac:dyDescent="0.2">
      <c r="A35" s="33" t="s">
        <v>41</v>
      </c>
      <c r="B35" s="34"/>
      <c r="C35" s="24">
        <f>+C24+C25-C26+C33</f>
        <v>62663</v>
      </c>
      <c r="D35" s="24">
        <f t="shared" ref="D35:I35" si="2">+D24+D25-D26+D33</f>
        <v>104606</v>
      </c>
      <c r="E35" s="24">
        <f>+E24+E25-E26+E33</f>
        <v>45971</v>
      </c>
      <c r="F35" s="24">
        <f t="shared" si="2"/>
        <v>17237</v>
      </c>
      <c r="G35" s="24">
        <f>+G24+G25-G26+G33</f>
        <v>17237</v>
      </c>
      <c r="H35" s="24">
        <f>+H24+H25-H26+H33</f>
        <v>17237</v>
      </c>
      <c r="I35" s="24">
        <f t="shared" si="2"/>
        <v>17237</v>
      </c>
    </row>
    <row r="36" spans="1:9" x14ac:dyDescent="0.2">
      <c r="A36" s="41"/>
      <c r="B36" s="42"/>
      <c r="C36" s="43"/>
      <c r="D36" s="25"/>
      <c r="E36" s="25"/>
      <c r="F36" s="13"/>
      <c r="G36" s="13"/>
      <c r="H36" s="13"/>
      <c r="I36" s="13"/>
    </row>
    <row r="37" spans="1:9" x14ac:dyDescent="0.2">
      <c r="A37" s="33" t="s">
        <v>42</v>
      </c>
      <c r="B37" s="34"/>
      <c r="C37" s="43">
        <v>16988</v>
      </c>
      <c r="D37" s="25">
        <v>157305</v>
      </c>
      <c r="E37" s="25">
        <v>197141</v>
      </c>
      <c r="F37" s="13">
        <v>194998</v>
      </c>
      <c r="G37" s="13">
        <v>17237</v>
      </c>
      <c r="H37" s="13">
        <v>17237</v>
      </c>
      <c r="I37" s="13">
        <v>17237</v>
      </c>
    </row>
    <row r="38" spans="1:9" x14ac:dyDescent="0.2">
      <c r="A38" s="41"/>
      <c r="B38" s="42"/>
      <c r="C38" s="43"/>
      <c r="D38" s="25"/>
      <c r="E38" s="25"/>
      <c r="F38" s="13"/>
      <c r="G38" s="13"/>
      <c r="H38" s="13"/>
      <c r="I38" s="13"/>
    </row>
    <row r="39" spans="1:9" x14ac:dyDescent="0.2">
      <c r="A39" s="33" t="s">
        <v>43</v>
      </c>
      <c r="B39" s="44"/>
      <c r="C39" s="45">
        <f>C35-C37</f>
        <v>45675</v>
      </c>
      <c r="D39" s="45">
        <f t="shared" ref="D39:I39" si="3">D35-D37</f>
        <v>-52699</v>
      </c>
      <c r="E39" s="45">
        <f t="shared" si="3"/>
        <v>-151170</v>
      </c>
      <c r="F39" s="46">
        <f t="shared" si="3"/>
        <v>-177761</v>
      </c>
      <c r="G39" s="46">
        <f t="shared" si="3"/>
        <v>0</v>
      </c>
      <c r="H39" s="46">
        <f t="shared" si="3"/>
        <v>0</v>
      </c>
      <c r="I39" s="46">
        <f t="shared" si="3"/>
        <v>0</v>
      </c>
    </row>
    <row r="40" spans="1:9" x14ac:dyDescent="0.2">
      <c r="A40" s="47"/>
      <c r="B40" s="47"/>
      <c r="C40" s="48"/>
      <c r="D40" s="48"/>
      <c r="E40" s="48"/>
      <c r="F40" s="48"/>
      <c r="G40" s="48"/>
      <c r="H40" s="48"/>
      <c r="I40" s="48"/>
    </row>
    <row r="41" spans="1:9" x14ac:dyDescent="0.2">
      <c r="A41" s="49" t="s">
        <v>44</v>
      </c>
      <c r="B41" s="11"/>
      <c r="C41" s="50"/>
      <c r="D41" s="50"/>
      <c r="E41" s="50"/>
      <c r="F41" s="50"/>
      <c r="G41" s="50"/>
      <c r="H41" s="50"/>
      <c r="I41" s="50"/>
    </row>
    <row r="42" spans="1:9" x14ac:dyDescent="0.2">
      <c r="A42" s="51" t="s">
        <v>45</v>
      </c>
      <c r="B42" s="42"/>
      <c r="C42" s="25"/>
      <c r="D42" s="25"/>
      <c r="E42" s="25"/>
      <c r="F42" s="25"/>
      <c r="G42" s="25"/>
      <c r="H42" s="25"/>
      <c r="I42" s="25"/>
    </row>
    <row r="43" spans="1:9" x14ac:dyDescent="0.2">
      <c r="A43" s="33"/>
      <c r="B43" s="34"/>
      <c r="C43" s="13"/>
      <c r="D43" s="13"/>
      <c r="E43" s="13"/>
      <c r="F43" s="13"/>
      <c r="G43" s="13"/>
      <c r="H43" s="13"/>
      <c r="I43" s="13"/>
    </row>
    <row r="44" spans="1:9" x14ac:dyDescent="0.2">
      <c r="A44" s="33" t="s">
        <v>46</v>
      </c>
      <c r="B44" s="34"/>
      <c r="C44" s="13"/>
      <c r="D44" s="13"/>
      <c r="E44" s="13"/>
      <c r="F44" s="13"/>
      <c r="G44" s="13"/>
      <c r="H44" s="13"/>
      <c r="I44" s="13"/>
    </row>
    <row r="45" spans="1:9" x14ac:dyDescent="0.2">
      <c r="A45" s="33"/>
      <c r="B45" s="34"/>
      <c r="C45" s="13"/>
      <c r="D45" s="13"/>
      <c r="E45" s="13"/>
      <c r="F45" s="13"/>
      <c r="G45" s="13"/>
      <c r="H45" s="13"/>
      <c r="I45" s="13"/>
    </row>
    <row r="46" spans="1:9" x14ac:dyDescent="0.2">
      <c r="A46" s="52" t="s">
        <v>47</v>
      </c>
      <c r="B46" s="44"/>
      <c r="C46" s="13"/>
      <c r="D46" s="13"/>
      <c r="E46" s="13"/>
      <c r="F46" s="13"/>
      <c r="G46" s="13"/>
      <c r="H46" s="13"/>
      <c r="I46" s="13"/>
    </row>
    <row r="47" spans="1:9" x14ac:dyDescent="0.2">
      <c r="A47" s="53" t="s">
        <v>48</v>
      </c>
      <c r="B47" s="54"/>
      <c r="C47" s="13"/>
      <c r="D47" s="13"/>
      <c r="E47" s="13"/>
      <c r="F47" s="13"/>
      <c r="G47" s="13"/>
      <c r="H47" s="13"/>
      <c r="I47" s="13"/>
    </row>
    <row r="48" spans="1:9" x14ac:dyDescent="0.2">
      <c r="A48" s="10"/>
      <c r="B48" s="10"/>
      <c r="C48" s="10"/>
      <c r="D48" s="10"/>
      <c r="E48" s="10"/>
      <c r="F48" s="10"/>
      <c r="G48" s="10"/>
      <c r="H48" s="10"/>
      <c r="I48" s="10"/>
    </row>
  </sheetData>
  <sheetProtection selectLockedCells="1"/>
  <mergeCells count="1">
    <mergeCell ref="A20:I20"/>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Normal="100" workbookViewId="0">
      <selection activeCell="E38" sqref="E38"/>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0</v>
      </c>
      <c r="B2" s="22" t="s">
        <v>1</v>
      </c>
      <c r="C2" s="11"/>
      <c r="D2" s="11"/>
      <c r="E2" s="30"/>
      <c r="F2" s="10"/>
      <c r="G2" s="31" t="s">
        <v>2</v>
      </c>
      <c r="H2" s="22" t="s">
        <v>93</v>
      </c>
      <c r="I2" s="11"/>
    </row>
    <row r="3" spans="1:9" x14ac:dyDescent="0.2">
      <c r="A3" s="10" t="s">
        <v>4</v>
      </c>
      <c r="B3" s="22" t="s">
        <v>94</v>
      </c>
      <c r="C3" s="11"/>
      <c r="D3" s="11"/>
      <c r="E3" s="30"/>
      <c r="F3" s="10"/>
      <c r="G3" s="31" t="s">
        <v>6</v>
      </c>
      <c r="H3" s="23" t="s">
        <v>95</v>
      </c>
      <c r="I3" s="12"/>
    </row>
    <row r="4" spans="1:9" x14ac:dyDescent="0.2">
      <c r="A4" s="10" t="s">
        <v>8</v>
      </c>
      <c r="B4" s="22" t="s">
        <v>96</v>
      </c>
      <c r="C4" s="11"/>
      <c r="D4" s="11"/>
      <c r="E4" s="30"/>
      <c r="F4" s="10"/>
      <c r="G4" s="31" t="s">
        <v>10</v>
      </c>
      <c r="H4" s="22" t="s">
        <v>104</v>
      </c>
      <c r="I4" s="11"/>
    </row>
    <row r="5" spans="1:9" x14ac:dyDescent="0.2">
      <c r="A5" s="10" t="s">
        <v>12</v>
      </c>
      <c r="B5" s="22" t="s">
        <v>105</v>
      </c>
      <c r="C5" s="12"/>
      <c r="D5" s="12"/>
      <c r="E5" s="30"/>
      <c r="F5" s="10"/>
      <c r="G5" s="31" t="s">
        <v>14</v>
      </c>
      <c r="H5" s="23" t="s">
        <v>113</v>
      </c>
      <c r="I5" s="12"/>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16</v>
      </c>
      <c r="B8" s="10"/>
      <c r="C8" s="30"/>
      <c r="D8" s="30"/>
      <c r="E8" s="30"/>
      <c r="F8" s="30"/>
      <c r="G8" s="30"/>
      <c r="H8" s="30"/>
      <c r="I8" s="30"/>
    </row>
    <row r="9" spans="1:9" x14ac:dyDescent="0.2">
      <c r="A9" s="10" t="s">
        <v>107</v>
      </c>
      <c r="B9" s="10"/>
      <c r="C9" s="30"/>
      <c r="D9" s="30"/>
      <c r="E9" s="30"/>
      <c r="F9" s="30"/>
      <c r="G9" s="30"/>
      <c r="H9" s="30"/>
      <c r="I9" s="30"/>
    </row>
    <row r="10" spans="1:9" x14ac:dyDescent="0.2">
      <c r="A10" s="10" t="s">
        <v>108</v>
      </c>
      <c r="B10" s="10"/>
      <c r="C10" s="30"/>
      <c r="D10" s="30"/>
      <c r="E10" s="30"/>
      <c r="F10" s="30"/>
      <c r="G10" s="30"/>
      <c r="H10" s="30"/>
      <c r="I10" s="30"/>
    </row>
    <row r="11" spans="1:9" x14ac:dyDescent="0.2">
      <c r="A11" s="10" t="s">
        <v>18</v>
      </c>
      <c r="B11" s="10"/>
      <c r="C11" s="30"/>
      <c r="D11" s="30"/>
      <c r="E11" s="30"/>
      <c r="F11" s="30"/>
      <c r="G11" s="30"/>
      <c r="H11" s="30"/>
      <c r="I11" s="30"/>
    </row>
    <row r="12" spans="1:9" x14ac:dyDescent="0.2">
      <c r="A12" s="32" t="s">
        <v>109</v>
      </c>
      <c r="B12" s="10"/>
      <c r="C12" s="30"/>
      <c r="D12" s="30"/>
      <c r="E12" s="30"/>
      <c r="F12" s="30"/>
      <c r="G12" s="30"/>
      <c r="H12" s="30"/>
      <c r="I12" s="30"/>
    </row>
    <row r="13" spans="1:9" x14ac:dyDescent="0.2">
      <c r="A13" s="10" t="s">
        <v>20</v>
      </c>
      <c r="B13" s="10"/>
      <c r="C13" s="30"/>
      <c r="D13" s="30"/>
      <c r="E13" s="30"/>
      <c r="F13" s="30"/>
      <c r="G13" s="30"/>
      <c r="H13" s="30"/>
      <c r="I13" s="30"/>
    </row>
    <row r="14" spans="1:9" x14ac:dyDescent="0.2">
      <c r="A14" s="10" t="s">
        <v>110</v>
      </c>
      <c r="B14" s="10"/>
      <c r="C14" s="30"/>
      <c r="D14" s="30"/>
      <c r="E14" s="30"/>
      <c r="F14" s="30"/>
      <c r="G14" s="30"/>
      <c r="H14" s="30"/>
      <c r="I14" s="30"/>
    </row>
    <row r="15" spans="1:9" x14ac:dyDescent="0.2">
      <c r="A15" s="10" t="s">
        <v>111</v>
      </c>
      <c r="B15" s="10"/>
      <c r="C15" s="30"/>
      <c r="D15" s="30"/>
      <c r="E15" s="30"/>
      <c r="F15" s="30"/>
      <c r="G15" s="30"/>
      <c r="H15" s="30"/>
      <c r="I15" s="30"/>
    </row>
    <row r="16" spans="1:9" x14ac:dyDescent="0.2">
      <c r="A16" s="32" t="s">
        <v>22</v>
      </c>
      <c r="B16" s="10"/>
      <c r="C16" s="30"/>
      <c r="D16" s="30"/>
      <c r="E16" s="30"/>
      <c r="F16" s="30"/>
      <c r="G16" s="30"/>
      <c r="H16" s="30"/>
      <c r="I16" s="30"/>
    </row>
    <row r="17" spans="1:9" x14ac:dyDescent="0.2">
      <c r="A17" s="10"/>
      <c r="B17" s="10"/>
      <c r="C17" s="30"/>
      <c r="D17" s="30"/>
      <c r="E17" s="30"/>
      <c r="F17" s="30"/>
      <c r="G17" s="30"/>
      <c r="H17" s="30"/>
      <c r="I17" s="30"/>
    </row>
    <row r="18" spans="1:9" x14ac:dyDescent="0.2">
      <c r="A18" s="32" t="s">
        <v>23</v>
      </c>
      <c r="B18" s="10"/>
      <c r="C18" s="30"/>
      <c r="D18" s="30"/>
      <c r="E18" s="30"/>
      <c r="F18" s="30"/>
      <c r="G18" s="30"/>
      <c r="H18" s="30"/>
      <c r="I18" s="30"/>
    </row>
    <row r="19" spans="1:9" x14ac:dyDescent="0.2">
      <c r="A19" s="27" t="s">
        <v>114</v>
      </c>
      <c r="B19" s="30"/>
      <c r="C19" s="30"/>
      <c r="D19" s="30"/>
      <c r="E19" s="30"/>
      <c r="F19" s="30"/>
      <c r="G19" s="30"/>
      <c r="H19" s="30"/>
      <c r="I19" s="30"/>
    </row>
    <row r="20" spans="1:9" x14ac:dyDescent="0.2">
      <c r="A20" s="100" t="s">
        <v>24</v>
      </c>
      <c r="B20" s="101"/>
      <c r="C20" s="101"/>
      <c r="D20" s="101"/>
      <c r="E20" s="101"/>
      <c r="F20" s="101"/>
      <c r="G20" s="101"/>
      <c r="H20" s="101"/>
      <c r="I20" s="102"/>
    </row>
    <row r="21" spans="1:9" x14ac:dyDescent="0.2">
      <c r="A21" s="33"/>
      <c r="B21" s="34"/>
      <c r="C21" s="35" t="s">
        <v>25</v>
      </c>
      <c r="D21" s="35" t="s">
        <v>26</v>
      </c>
      <c r="E21" s="35" t="s">
        <v>27</v>
      </c>
      <c r="F21" s="35" t="s">
        <v>28</v>
      </c>
      <c r="G21" s="35" t="s">
        <v>29</v>
      </c>
      <c r="H21" s="35" t="s">
        <v>30</v>
      </c>
      <c r="I21" s="35" t="s">
        <v>31</v>
      </c>
    </row>
    <row r="22" spans="1:9" x14ac:dyDescent="0.2">
      <c r="A22" s="33"/>
      <c r="B22" s="34"/>
      <c r="C22" s="36" t="s">
        <v>32</v>
      </c>
      <c r="D22" s="37" t="s">
        <v>32</v>
      </c>
      <c r="E22" s="36" t="s">
        <v>32</v>
      </c>
      <c r="F22" s="36" t="s">
        <v>32</v>
      </c>
      <c r="G22" s="36" t="s">
        <v>33</v>
      </c>
      <c r="H22" s="36" t="s">
        <v>33</v>
      </c>
      <c r="I22" s="36" t="s">
        <v>33</v>
      </c>
    </row>
    <row r="23" spans="1:9" x14ac:dyDescent="0.2">
      <c r="A23" s="33" t="s">
        <v>34</v>
      </c>
      <c r="B23" s="34"/>
      <c r="C23" s="24">
        <v>550000</v>
      </c>
      <c r="D23" s="13">
        <v>478777</v>
      </c>
      <c r="E23" s="13">
        <v>490638</v>
      </c>
      <c r="F23" s="13">
        <v>590528</v>
      </c>
      <c r="G23" s="13">
        <v>490525</v>
      </c>
      <c r="H23" s="13">
        <v>550000</v>
      </c>
      <c r="I23" s="13">
        <v>550000</v>
      </c>
    </row>
    <row r="24" spans="1:9" x14ac:dyDescent="0.2">
      <c r="A24" s="33" t="s">
        <v>35</v>
      </c>
      <c r="B24" s="34"/>
      <c r="C24" s="24">
        <v>0</v>
      </c>
      <c r="D24" s="13">
        <f t="shared" ref="D24:I24" si="0">C35</f>
        <v>55321</v>
      </c>
      <c r="E24" s="13">
        <f t="shared" si="0"/>
        <v>15866</v>
      </c>
      <c r="F24" s="13">
        <f t="shared" si="0"/>
        <v>69484</v>
      </c>
      <c r="G24" s="13">
        <f t="shared" si="0"/>
        <v>85791</v>
      </c>
      <c r="H24" s="13">
        <f t="shared" si="0"/>
        <v>85791</v>
      </c>
      <c r="I24" s="13">
        <f t="shared" si="0"/>
        <v>85791</v>
      </c>
    </row>
    <row r="25" spans="1:9" x14ac:dyDescent="0.2">
      <c r="A25" s="33" t="s">
        <v>36</v>
      </c>
      <c r="B25" s="34"/>
      <c r="C25" s="24">
        <v>341858</v>
      </c>
      <c r="D25" s="13">
        <v>343256</v>
      </c>
      <c r="E25" s="13">
        <v>418000</v>
      </c>
      <c r="F25" s="13">
        <v>525572</v>
      </c>
      <c r="G25" s="13">
        <v>530000</v>
      </c>
      <c r="H25" s="13">
        <v>530000</v>
      </c>
      <c r="I25" s="13">
        <v>530000</v>
      </c>
    </row>
    <row r="26" spans="1:9" x14ac:dyDescent="0.2">
      <c r="A26" s="33" t="s">
        <v>37</v>
      </c>
      <c r="B26" s="34"/>
      <c r="C26" s="24">
        <v>254105</v>
      </c>
      <c r="D26" s="13">
        <v>377711</v>
      </c>
      <c r="E26" s="13">
        <v>365382</v>
      </c>
      <c r="F26" s="24">
        <v>509265</v>
      </c>
      <c r="G26" s="13">
        <v>530000</v>
      </c>
      <c r="H26" s="13">
        <v>530000</v>
      </c>
      <c r="I26" s="13">
        <v>530000</v>
      </c>
    </row>
    <row r="27" spans="1:9" x14ac:dyDescent="0.2">
      <c r="A27" s="33"/>
      <c r="B27" s="34"/>
      <c r="C27" s="24"/>
      <c r="D27" s="13"/>
      <c r="E27" s="13"/>
      <c r="F27" s="13"/>
      <c r="G27" s="13"/>
      <c r="H27" s="13"/>
      <c r="I27" s="13"/>
    </row>
    <row r="28" spans="1:9" x14ac:dyDescent="0.2">
      <c r="A28" s="33" t="s">
        <v>38</v>
      </c>
      <c r="B28" s="12"/>
      <c r="C28" s="38"/>
      <c r="D28" s="38"/>
      <c r="E28" s="38"/>
      <c r="F28" s="38"/>
      <c r="G28" s="38"/>
      <c r="H28" s="38"/>
      <c r="I28" s="24"/>
    </row>
    <row r="29" spans="1:9" x14ac:dyDescent="0.2">
      <c r="A29" s="39" t="s">
        <v>39</v>
      </c>
      <c r="B29" s="34"/>
      <c r="C29" s="24"/>
      <c r="D29" s="40"/>
      <c r="E29" s="38"/>
      <c r="F29" s="38"/>
      <c r="G29" s="38"/>
      <c r="H29" s="38"/>
      <c r="I29" s="24"/>
    </row>
    <row r="30" spans="1:9" x14ac:dyDescent="0.2">
      <c r="A30" s="41"/>
      <c r="B30" s="42"/>
      <c r="C30" s="24">
        <v>-32432</v>
      </c>
      <c r="D30" s="13">
        <v>-5000</v>
      </c>
      <c r="E30" s="13">
        <v>1000</v>
      </c>
      <c r="F30" s="13">
        <v>0</v>
      </c>
      <c r="G30" s="13"/>
      <c r="H30" s="13"/>
      <c r="I30" s="13"/>
    </row>
    <row r="31" spans="1:9" x14ac:dyDescent="0.2">
      <c r="A31" s="41"/>
      <c r="B31" s="42"/>
      <c r="C31" s="24"/>
      <c r="D31" s="13"/>
      <c r="E31" s="13"/>
      <c r="F31" s="13"/>
      <c r="G31" s="13"/>
      <c r="H31" s="13"/>
      <c r="I31" s="13"/>
    </row>
    <row r="32" spans="1:9" x14ac:dyDescent="0.2">
      <c r="A32" s="41"/>
      <c r="B32" s="42"/>
      <c r="C32" s="24"/>
      <c r="D32" s="13"/>
      <c r="E32" s="13"/>
      <c r="F32" s="13"/>
      <c r="G32" s="13"/>
      <c r="H32" s="13"/>
      <c r="I32" s="13"/>
    </row>
    <row r="33" spans="1:9" x14ac:dyDescent="0.2">
      <c r="A33" s="33" t="s">
        <v>40</v>
      </c>
      <c r="B33" s="34"/>
      <c r="C33" s="24">
        <f t="shared" ref="C33:I33" si="1">SUM(C30:C32)</f>
        <v>-32432</v>
      </c>
      <c r="D33" s="24">
        <f t="shared" si="1"/>
        <v>-5000</v>
      </c>
      <c r="E33" s="24">
        <f t="shared" si="1"/>
        <v>1000</v>
      </c>
      <c r="F33" s="24">
        <f t="shared" si="1"/>
        <v>0</v>
      </c>
      <c r="G33" s="24">
        <f t="shared" si="1"/>
        <v>0</v>
      </c>
      <c r="H33" s="24">
        <f t="shared" si="1"/>
        <v>0</v>
      </c>
      <c r="I33" s="24">
        <f t="shared" si="1"/>
        <v>0</v>
      </c>
    </row>
    <row r="34" spans="1:9" x14ac:dyDescent="0.2">
      <c r="A34" s="33"/>
      <c r="B34" s="34"/>
      <c r="C34" s="24"/>
      <c r="D34" s="13"/>
      <c r="E34" s="13"/>
      <c r="F34" s="13"/>
      <c r="G34" s="13"/>
      <c r="H34" s="13"/>
      <c r="I34" s="13"/>
    </row>
    <row r="35" spans="1:9" x14ac:dyDescent="0.2">
      <c r="A35" s="33" t="s">
        <v>41</v>
      </c>
      <c r="B35" s="34"/>
      <c r="C35" s="24">
        <f>+C24+C25-C26+C33</f>
        <v>55321</v>
      </c>
      <c r="D35" s="24">
        <f t="shared" ref="D35:I35" si="2">+D24+D25-D26+D33</f>
        <v>15866</v>
      </c>
      <c r="E35" s="24">
        <f>+E24+E25-E26+E33</f>
        <v>69484</v>
      </c>
      <c r="F35" s="24">
        <f t="shared" si="2"/>
        <v>85791</v>
      </c>
      <c r="G35" s="24">
        <f>+G24+G25-G26+G33</f>
        <v>85791</v>
      </c>
      <c r="H35" s="24">
        <f>+H24+H25-H26+H33</f>
        <v>85791</v>
      </c>
      <c r="I35" s="24">
        <f t="shared" si="2"/>
        <v>85791</v>
      </c>
    </row>
    <row r="36" spans="1:9" x14ac:dyDescent="0.2">
      <c r="A36" s="41"/>
      <c r="B36" s="42"/>
      <c r="C36" s="43"/>
      <c r="D36" s="25"/>
      <c r="E36" s="25"/>
      <c r="F36" s="13"/>
      <c r="G36" s="13"/>
      <c r="H36" s="13"/>
      <c r="I36" s="13"/>
    </row>
    <row r="37" spans="1:9" x14ac:dyDescent="0.2">
      <c r="A37" s="33" t="s">
        <v>42</v>
      </c>
      <c r="B37" s="34"/>
      <c r="C37" s="43">
        <v>187029</v>
      </c>
      <c r="D37" s="25">
        <v>240269</v>
      </c>
      <c r="E37" s="25">
        <v>330636</v>
      </c>
      <c r="F37" s="13">
        <v>329734</v>
      </c>
      <c r="G37" s="13">
        <v>85791</v>
      </c>
      <c r="H37" s="13">
        <v>85791</v>
      </c>
      <c r="I37" s="13">
        <v>85791</v>
      </c>
    </row>
    <row r="38" spans="1:9" x14ac:dyDescent="0.2">
      <c r="A38" s="41"/>
      <c r="B38" s="42"/>
      <c r="C38" s="43"/>
      <c r="D38" s="25"/>
      <c r="E38" s="25"/>
      <c r="F38" s="13"/>
      <c r="G38" s="13"/>
      <c r="H38" s="13"/>
      <c r="I38" s="13"/>
    </row>
    <row r="39" spans="1:9" x14ac:dyDescent="0.2">
      <c r="A39" s="33" t="s">
        <v>43</v>
      </c>
      <c r="B39" s="44"/>
      <c r="C39" s="45">
        <f>C35-C37</f>
        <v>-131708</v>
      </c>
      <c r="D39" s="45">
        <f t="shared" ref="D39:I39" si="3">D35-D37</f>
        <v>-224403</v>
      </c>
      <c r="E39" s="45">
        <f t="shared" si="3"/>
        <v>-261152</v>
      </c>
      <c r="F39" s="46">
        <f t="shared" si="3"/>
        <v>-243943</v>
      </c>
      <c r="G39" s="46">
        <f t="shared" si="3"/>
        <v>0</v>
      </c>
      <c r="H39" s="46">
        <f t="shared" si="3"/>
        <v>0</v>
      </c>
      <c r="I39" s="46">
        <f t="shared" si="3"/>
        <v>0</v>
      </c>
    </row>
    <row r="40" spans="1:9" x14ac:dyDescent="0.2">
      <c r="A40" s="47"/>
      <c r="B40" s="47"/>
      <c r="C40" s="48"/>
      <c r="D40" s="48"/>
      <c r="E40" s="48"/>
      <c r="F40" s="48"/>
      <c r="G40" s="48"/>
      <c r="H40" s="48"/>
      <c r="I40" s="48"/>
    </row>
    <row r="41" spans="1:9" x14ac:dyDescent="0.2">
      <c r="A41" s="49" t="s">
        <v>44</v>
      </c>
      <c r="B41" s="11"/>
      <c r="C41" s="50"/>
      <c r="D41" s="50"/>
      <c r="E41" s="50"/>
      <c r="F41" s="50"/>
      <c r="G41" s="50"/>
      <c r="H41" s="50"/>
      <c r="I41" s="50"/>
    </row>
    <row r="42" spans="1:9" x14ac:dyDescent="0.2">
      <c r="A42" s="51" t="s">
        <v>45</v>
      </c>
      <c r="B42" s="42"/>
      <c r="C42" s="25"/>
      <c r="D42" s="25"/>
      <c r="E42" s="25"/>
      <c r="F42" s="25"/>
      <c r="G42" s="25"/>
      <c r="H42" s="25"/>
      <c r="I42" s="25"/>
    </row>
    <row r="43" spans="1:9" x14ac:dyDescent="0.2">
      <c r="A43" s="33"/>
      <c r="B43" s="34"/>
      <c r="C43" s="13"/>
      <c r="D43" s="13"/>
      <c r="E43" s="13"/>
      <c r="F43" s="13"/>
      <c r="G43" s="13"/>
      <c r="H43" s="13"/>
      <c r="I43" s="13"/>
    </row>
    <row r="44" spans="1:9" x14ac:dyDescent="0.2">
      <c r="A44" s="33" t="s">
        <v>46</v>
      </c>
      <c r="B44" s="34"/>
      <c r="C44" s="13"/>
      <c r="D44" s="13"/>
      <c r="E44" s="13"/>
      <c r="F44" s="13"/>
      <c r="G44" s="13"/>
      <c r="H44" s="13"/>
      <c r="I44" s="13"/>
    </row>
    <row r="45" spans="1:9" x14ac:dyDescent="0.2">
      <c r="A45" s="33"/>
      <c r="B45" s="34"/>
      <c r="C45" s="13"/>
      <c r="D45" s="13"/>
      <c r="E45" s="13"/>
      <c r="F45" s="13"/>
      <c r="G45" s="13"/>
      <c r="H45" s="13"/>
      <c r="I45" s="13"/>
    </row>
    <row r="46" spans="1:9" x14ac:dyDescent="0.2">
      <c r="A46" s="52" t="s">
        <v>47</v>
      </c>
      <c r="B46" s="44"/>
      <c r="C46" s="13"/>
      <c r="D46" s="13"/>
      <c r="E46" s="13"/>
      <c r="F46" s="13"/>
      <c r="G46" s="13"/>
      <c r="H46" s="13"/>
      <c r="I46" s="13"/>
    </row>
    <row r="47" spans="1:9" x14ac:dyDescent="0.2">
      <c r="A47" s="53" t="s">
        <v>48</v>
      </c>
      <c r="B47" s="54"/>
      <c r="C47" s="13"/>
      <c r="D47" s="13"/>
      <c r="E47" s="13"/>
      <c r="F47" s="13"/>
      <c r="G47" s="13"/>
      <c r="H47" s="13"/>
      <c r="I47" s="13"/>
    </row>
    <row r="48" spans="1:9" x14ac:dyDescent="0.2">
      <c r="A48" s="10"/>
      <c r="B48" s="10"/>
      <c r="C48" s="10"/>
      <c r="D48" s="10"/>
      <c r="E48" s="10"/>
      <c r="F48" s="10"/>
      <c r="G48" s="10"/>
      <c r="H48" s="10"/>
      <c r="I48" s="10"/>
    </row>
  </sheetData>
  <sheetProtection selectLockedCells="1"/>
  <mergeCells count="1">
    <mergeCell ref="A20:I20"/>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A18" sqref="A18"/>
    </sheetView>
  </sheetViews>
  <sheetFormatPr defaultRowHeight="12.75" x14ac:dyDescent="0.2"/>
  <cols>
    <col min="1" max="2" width="14.7109375" style="14" customWidth="1"/>
    <col min="3" max="8" width="14" style="14" customWidth="1"/>
    <col min="9" max="9" width="13.140625" style="14" customWidth="1"/>
    <col min="10" max="16384" width="9.140625" style="14"/>
  </cols>
  <sheetData>
    <row r="1" spans="1:10" x14ac:dyDescent="0.2">
      <c r="A1" s="55"/>
      <c r="B1" s="55"/>
      <c r="C1" s="55"/>
      <c r="D1" s="55"/>
      <c r="E1" s="55"/>
      <c r="F1" s="55"/>
      <c r="G1" s="55"/>
      <c r="H1" s="55"/>
      <c r="I1" s="55"/>
    </row>
    <row r="2" spans="1:10" x14ac:dyDescent="0.2">
      <c r="A2" s="55" t="s">
        <v>0</v>
      </c>
      <c r="B2" s="18" t="s">
        <v>1</v>
      </c>
      <c r="C2" s="56"/>
      <c r="D2" s="56"/>
      <c r="E2" s="57"/>
      <c r="F2" s="55"/>
      <c r="G2" s="58" t="s">
        <v>2</v>
      </c>
      <c r="H2" s="18" t="s">
        <v>93</v>
      </c>
      <c r="I2" s="56"/>
    </row>
    <row r="3" spans="1:10" x14ac:dyDescent="0.2">
      <c r="A3" s="55" t="s">
        <v>4</v>
      </c>
      <c r="B3" s="18" t="s">
        <v>193</v>
      </c>
      <c r="C3" s="56"/>
      <c r="D3" s="56"/>
      <c r="E3" s="57"/>
      <c r="F3" s="55"/>
      <c r="G3" s="58" t="s">
        <v>6</v>
      </c>
      <c r="H3" s="87" t="s">
        <v>95</v>
      </c>
      <c r="I3" s="61"/>
    </row>
    <row r="4" spans="1:10" x14ac:dyDescent="0.2">
      <c r="A4" s="55" t="s">
        <v>8</v>
      </c>
      <c r="B4" s="56" t="s">
        <v>199</v>
      </c>
      <c r="C4" s="56"/>
      <c r="D4" s="56"/>
      <c r="E4" s="57"/>
      <c r="F4" s="55"/>
      <c r="G4" s="58" t="s">
        <v>10</v>
      </c>
      <c r="H4" s="56" t="s">
        <v>11</v>
      </c>
      <c r="I4" s="56"/>
    </row>
    <row r="5" spans="1:10" x14ac:dyDescent="0.2">
      <c r="A5" s="55" t="s">
        <v>12</v>
      </c>
      <c r="B5" s="56" t="s">
        <v>105</v>
      </c>
      <c r="C5" s="61"/>
      <c r="D5" s="61"/>
      <c r="E5" s="57"/>
      <c r="F5" s="55"/>
      <c r="G5" s="58" t="s">
        <v>14</v>
      </c>
      <c r="H5" s="61" t="s">
        <v>200</v>
      </c>
      <c r="I5" s="61"/>
    </row>
    <row r="6" spans="1:10" x14ac:dyDescent="0.2">
      <c r="A6" s="55"/>
      <c r="B6" s="55"/>
      <c r="C6" s="55"/>
      <c r="D6" s="55"/>
      <c r="E6" s="55"/>
      <c r="F6" s="55"/>
      <c r="G6" s="55"/>
      <c r="H6" s="55"/>
      <c r="I6" s="55"/>
    </row>
    <row r="7" spans="1:10" x14ac:dyDescent="0.2">
      <c r="A7" s="55"/>
      <c r="B7" s="55"/>
      <c r="C7" s="55"/>
      <c r="D7" s="55"/>
      <c r="E7" s="55"/>
      <c r="F7" s="55"/>
      <c r="G7" s="55"/>
      <c r="H7" s="55"/>
      <c r="I7" s="55"/>
    </row>
    <row r="8" spans="1:10" x14ac:dyDescent="0.2">
      <c r="A8" s="55" t="s">
        <v>16</v>
      </c>
      <c r="B8" s="55"/>
      <c r="C8" s="57"/>
      <c r="D8" s="57"/>
      <c r="E8" s="57"/>
      <c r="F8" s="57"/>
      <c r="G8" s="57"/>
      <c r="H8" s="57"/>
      <c r="I8" s="57"/>
    </row>
    <row r="9" spans="1:10" ht="42.75" customHeight="1" x14ac:dyDescent="0.2">
      <c r="A9" s="103" t="s">
        <v>201</v>
      </c>
      <c r="B9" s="103"/>
      <c r="C9" s="103"/>
      <c r="D9" s="103"/>
      <c r="E9" s="103"/>
      <c r="F9" s="103"/>
      <c r="G9" s="103"/>
      <c r="H9" s="103"/>
      <c r="I9" s="103"/>
      <c r="J9" s="9"/>
    </row>
    <row r="10" spans="1:10" x14ac:dyDescent="0.2">
      <c r="A10" s="55" t="s">
        <v>18</v>
      </c>
      <c r="B10" s="55"/>
      <c r="C10" s="57"/>
      <c r="D10" s="57"/>
      <c r="E10" s="57"/>
      <c r="F10" s="57"/>
      <c r="G10" s="57"/>
      <c r="H10" s="57"/>
      <c r="I10" s="57"/>
    </row>
    <row r="11" spans="1:10" x14ac:dyDescent="0.2">
      <c r="A11" s="104" t="s">
        <v>141</v>
      </c>
      <c r="B11" s="104"/>
      <c r="C11" s="104"/>
      <c r="D11" s="104"/>
      <c r="E11" s="104"/>
      <c r="F11" s="104"/>
      <c r="G11" s="104"/>
      <c r="H11" s="104"/>
      <c r="I11" s="104"/>
    </row>
    <row r="12" spans="1:10" x14ac:dyDescent="0.2">
      <c r="A12" s="55" t="s">
        <v>20</v>
      </c>
      <c r="B12" s="55"/>
      <c r="C12" s="57"/>
      <c r="D12" s="57"/>
      <c r="E12" s="57"/>
      <c r="F12" s="57"/>
      <c r="G12" s="57"/>
      <c r="H12" s="57"/>
      <c r="I12" s="57"/>
    </row>
    <row r="13" spans="1:10" ht="12.75" customHeight="1" x14ac:dyDescent="0.2">
      <c r="A13" s="103" t="s">
        <v>197</v>
      </c>
      <c r="B13" s="103"/>
      <c r="C13" s="103"/>
      <c r="D13" s="103"/>
      <c r="E13" s="103"/>
      <c r="F13" s="103"/>
      <c r="G13" s="103"/>
      <c r="H13" s="103"/>
      <c r="I13" s="103"/>
      <c r="J13" s="26"/>
    </row>
    <row r="14" spans="1:10" x14ac:dyDescent="0.2">
      <c r="A14" s="62" t="s">
        <v>22</v>
      </c>
      <c r="B14" s="55"/>
      <c r="C14" s="57"/>
      <c r="D14" s="57"/>
      <c r="E14" s="57"/>
      <c r="F14" s="57"/>
      <c r="G14" s="57"/>
      <c r="H14" s="57"/>
      <c r="I14" s="57"/>
    </row>
    <row r="15" spans="1:10" x14ac:dyDescent="0.2">
      <c r="A15" s="55"/>
      <c r="B15" s="55"/>
      <c r="C15" s="57"/>
      <c r="D15" s="57"/>
      <c r="E15" s="57"/>
      <c r="F15" s="57"/>
      <c r="G15" s="57"/>
      <c r="H15" s="57"/>
      <c r="I15" s="57"/>
    </row>
    <row r="16" spans="1:10" x14ac:dyDescent="0.2">
      <c r="A16" s="62" t="s">
        <v>23</v>
      </c>
      <c r="B16" s="55"/>
      <c r="C16" s="57"/>
      <c r="D16" s="57"/>
      <c r="E16" s="57"/>
      <c r="F16" s="57"/>
      <c r="G16" s="57"/>
      <c r="H16" s="57"/>
      <c r="I16" s="57"/>
    </row>
    <row r="17" spans="1:9" ht="13.5" customHeight="1" x14ac:dyDescent="0.2">
      <c r="A17" s="98" t="s">
        <v>229</v>
      </c>
      <c r="B17" s="57"/>
      <c r="C17" s="57"/>
      <c r="D17" s="57"/>
      <c r="E17" s="57"/>
      <c r="F17" s="57"/>
      <c r="G17" s="57"/>
      <c r="H17" s="57"/>
      <c r="I17" s="57"/>
    </row>
    <row r="18" spans="1:9" ht="12.75" customHeight="1" x14ac:dyDescent="0.2">
      <c r="A18" s="57"/>
      <c r="B18" s="57"/>
      <c r="C18" s="57"/>
      <c r="D18" s="57"/>
      <c r="E18" s="57"/>
      <c r="F18" s="57"/>
      <c r="G18" s="57"/>
      <c r="H18" s="57"/>
      <c r="I18" s="57"/>
    </row>
    <row r="19" spans="1:9" x14ac:dyDescent="0.2">
      <c r="A19" s="105" t="s">
        <v>24</v>
      </c>
      <c r="B19" s="106"/>
      <c r="C19" s="106"/>
      <c r="D19" s="106"/>
      <c r="E19" s="106"/>
      <c r="F19" s="106"/>
      <c r="G19" s="106"/>
      <c r="H19" s="106"/>
      <c r="I19" s="107"/>
    </row>
    <row r="20" spans="1:9" x14ac:dyDescent="0.2">
      <c r="A20" s="63"/>
      <c r="B20" s="64"/>
      <c r="C20" s="65" t="s">
        <v>25</v>
      </c>
      <c r="D20" s="65" t="s">
        <v>26</v>
      </c>
      <c r="E20" s="65" t="s">
        <v>27</v>
      </c>
      <c r="F20" s="65" t="s">
        <v>28</v>
      </c>
      <c r="G20" s="65" t="s">
        <v>29</v>
      </c>
      <c r="H20" s="65" t="s">
        <v>30</v>
      </c>
      <c r="I20" s="65" t="s">
        <v>31</v>
      </c>
    </row>
    <row r="21" spans="1:9" x14ac:dyDescent="0.2">
      <c r="A21" s="63"/>
      <c r="B21" s="64"/>
      <c r="C21" s="66" t="s">
        <v>32</v>
      </c>
      <c r="D21" s="67" t="s">
        <v>32</v>
      </c>
      <c r="E21" s="66" t="s">
        <v>32</v>
      </c>
      <c r="F21" s="66" t="s">
        <v>32</v>
      </c>
      <c r="G21" s="66" t="s">
        <v>33</v>
      </c>
      <c r="H21" s="66" t="s">
        <v>33</v>
      </c>
      <c r="I21" s="66" t="s">
        <v>33</v>
      </c>
    </row>
    <row r="22" spans="1:9" x14ac:dyDescent="0.2">
      <c r="A22" s="63" t="s">
        <v>34</v>
      </c>
      <c r="B22" s="64"/>
      <c r="C22" s="13">
        <v>800000</v>
      </c>
      <c r="D22" s="13">
        <v>2354811</v>
      </c>
      <c r="E22" s="13">
        <v>3051188</v>
      </c>
      <c r="F22" s="28">
        <v>4996685</v>
      </c>
      <c r="G22" s="28">
        <v>0</v>
      </c>
      <c r="H22" s="28">
        <v>2200000</v>
      </c>
      <c r="I22" s="28">
        <v>2200000</v>
      </c>
    </row>
    <row r="23" spans="1:9" x14ac:dyDescent="0.2">
      <c r="A23" s="63" t="s">
        <v>35</v>
      </c>
      <c r="B23" s="64"/>
      <c r="C23" s="13">
        <f t="shared" ref="C23:I23" si="0">B34</f>
        <v>0</v>
      </c>
      <c r="D23" s="13">
        <f t="shared" si="0"/>
        <v>49866.159999999916</v>
      </c>
      <c r="E23" s="13">
        <f t="shared" si="0"/>
        <v>13740.159999999916</v>
      </c>
      <c r="F23" s="13">
        <f t="shared" si="0"/>
        <v>29616.159999999916</v>
      </c>
      <c r="G23" s="13">
        <f t="shared" si="0"/>
        <v>10166.160000000149</v>
      </c>
      <c r="H23" s="13">
        <f t="shared" si="0"/>
        <v>110166.16000000015</v>
      </c>
      <c r="I23" s="13">
        <f t="shared" si="0"/>
        <v>210166.16000000015</v>
      </c>
    </row>
    <row r="24" spans="1:9" x14ac:dyDescent="0.2">
      <c r="A24" s="63" t="s">
        <v>36</v>
      </c>
      <c r="B24" s="64"/>
      <c r="C24" s="13">
        <v>1095533.97</v>
      </c>
      <c r="D24" s="13">
        <v>1446158</v>
      </c>
      <c r="E24" s="13">
        <v>1998425</v>
      </c>
      <c r="F24" s="28">
        <v>2282204</v>
      </c>
      <c r="G24" s="28">
        <v>2400000</v>
      </c>
      <c r="H24" s="28">
        <v>2400000</v>
      </c>
      <c r="I24" s="28">
        <v>2400000</v>
      </c>
    </row>
    <row r="25" spans="1:9" x14ac:dyDescent="0.2">
      <c r="A25" s="63" t="s">
        <v>37</v>
      </c>
      <c r="B25" s="64"/>
      <c r="C25" s="13">
        <v>1014557.81</v>
      </c>
      <c r="D25" s="13">
        <v>1516784</v>
      </c>
      <c r="E25" s="13">
        <v>1951049</v>
      </c>
      <c r="F25" s="68">
        <v>2301654</v>
      </c>
      <c r="G25" s="28">
        <v>2300000</v>
      </c>
      <c r="H25" s="28">
        <v>2300000</v>
      </c>
      <c r="I25" s="28">
        <v>2300000</v>
      </c>
    </row>
    <row r="26" spans="1:9" x14ac:dyDescent="0.2">
      <c r="A26" s="63"/>
      <c r="B26" s="64"/>
      <c r="C26" s="68"/>
      <c r="D26" s="28"/>
      <c r="E26" s="28"/>
      <c r="F26" s="28"/>
      <c r="G26" s="28"/>
      <c r="H26" s="28"/>
      <c r="I26" s="28"/>
    </row>
    <row r="27" spans="1:9" x14ac:dyDescent="0.2">
      <c r="A27" s="63" t="s">
        <v>38</v>
      </c>
      <c r="B27" s="61"/>
      <c r="C27" s="69"/>
      <c r="D27" s="69"/>
      <c r="E27" s="69"/>
      <c r="F27" s="69"/>
      <c r="G27" s="69"/>
      <c r="H27" s="69"/>
      <c r="I27" s="68"/>
    </row>
    <row r="28" spans="1:9" x14ac:dyDescent="0.2">
      <c r="A28" s="70" t="s">
        <v>39</v>
      </c>
      <c r="B28" s="64"/>
      <c r="C28" s="68"/>
      <c r="D28" s="71"/>
      <c r="E28" s="69"/>
      <c r="F28" s="69"/>
      <c r="G28" s="69"/>
      <c r="H28" s="69"/>
      <c r="I28" s="68"/>
    </row>
    <row r="29" spans="1:9" x14ac:dyDescent="0.2">
      <c r="A29" s="72"/>
      <c r="B29" s="73"/>
      <c r="C29" s="13">
        <v>-31110</v>
      </c>
      <c r="D29" s="13">
        <v>34500</v>
      </c>
      <c r="E29" s="13">
        <v>-31500</v>
      </c>
      <c r="F29" s="28"/>
      <c r="G29" s="28"/>
      <c r="H29" s="28"/>
      <c r="I29" s="28"/>
    </row>
    <row r="30" spans="1:9" x14ac:dyDescent="0.2">
      <c r="A30" s="72"/>
      <c r="B30" s="73"/>
      <c r="C30" s="68"/>
      <c r="D30" s="28"/>
      <c r="E30" s="28"/>
      <c r="F30" s="28"/>
      <c r="G30" s="28"/>
      <c r="H30" s="28"/>
      <c r="I30" s="28"/>
    </row>
    <row r="31" spans="1:9" x14ac:dyDescent="0.2">
      <c r="A31" s="72"/>
      <c r="B31" s="73"/>
      <c r="C31" s="68"/>
      <c r="D31" s="28"/>
      <c r="E31" s="28"/>
      <c r="F31" s="28"/>
      <c r="G31" s="28"/>
      <c r="H31" s="28"/>
      <c r="I31" s="28"/>
    </row>
    <row r="32" spans="1:9" x14ac:dyDescent="0.2">
      <c r="A32" s="63" t="s">
        <v>40</v>
      </c>
      <c r="B32" s="64"/>
      <c r="C32" s="68">
        <f t="shared" ref="C32:I32" si="1">SUM(C29:C31)</f>
        <v>-31110</v>
      </c>
      <c r="D32" s="68">
        <f t="shared" si="1"/>
        <v>34500</v>
      </c>
      <c r="E32" s="68">
        <f t="shared" si="1"/>
        <v>-31500</v>
      </c>
      <c r="F32" s="68">
        <f t="shared" si="1"/>
        <v>0</v>
      </c>
      <c r="G32" s="68">
        <f t="shared" si="1"/>
        <v>0</v>
      </c>
      <c r="H32" s="68">
        <f t="shared" si="1"/>
        <v>0</v>
      </c>
      <c r="I32" s="68">
        <f t="shared" si="1"/>
        <v>0</v>
      </c>
    </row>
    <row r="33" spans="1:9" x14ac:dyDescent="0.2">
      <c r="A33" s="63"/>
      <c r="B33" s="64"/>
      <c r="C33" s="68"/>
      <c r="D33" s="28"/>
      <c r="E33" s="28"/>
      <c r="F33" s="28"/>
      <c r="G33" s="28"/>
      <c r="H33" s="28"/>
      <c r="I33" s="28"/>
    </row>
    <row r="34" spans="1:9" x14ac:dyDescent="0.2">
      <c r="A34" s="63" t="s">
        <v>41</v>
      </c>
      <c r="B34" s="64"/>
      <c r="C34" s="68">
        <f>+C23+C24-C25+C32</f>
        <v>49866.159999999916</v>
      </c>
      <c r="D34" s="68">
        <f t="shared" ref="D34:I34" si="2">+D23+D24-D25+D32</f>
        <v>13740.159999999916</v>
      </c>
      <c r="E34" s="68">
        <f>+E23+E24-E25+E32</f>
        <v>29616.159999999916</v>
      </c>
      <c r="F34" s="68">
        <f t="shared" si="2"/>
        <v>10166.160000000149</v>
      </c>
      <c r="G34" s="68">
        <f>+G23+G24-G25+G32</f>
        <v>110166.16000000015</v>
      </c>
      <c r="H34" s="68">
        <f>+H23+H24-H25+H32</f>
        <v>210166.16000000015</v>
      </c>
      <c r="I34" s="68">
        <f t="shared" si="2"/>
        <v>310166.16000000015</v>
      </c>
    </row>
    <row r="35" spans="1:9" x14ac:dyDescent="0.2">
      <c r="A35" s="72"/>
      <c r="B35" s="73"/>
      <c r="C35" s="74"/>
      <c r="D35" s="75"/>
      <c r="E35" s="75"/>
      <c r="F35" s="28"/>
      <c r="G35" s="28"/>
      <c r="H35" s="28"/>
      <c r="I35" s="28"/>
    </row>
    <row r="36" spans="1:9" x14ac:dyDescent="0.2">
      <c r="A36" s="63" t="s">
        <v>42</v>
      </c>
      <c r="B36" s="64"/>
      <c r="C36" s="25">
        <v>655785.9</v>
      </c>
      <c r="D36" s="25"/>
      <c r="E36" s="13">
        <v>1365946</v>
      </c>
      <c r="F36" s="28">
        <v>1111303</v>
      </c>
      <c r="G36" s="28">
        <v>100000</v>
      </c>
      <c r="H36" s="28">
        <v>200000</v>
      </c>
      <c r="I36" s="28">
        <v>300000</v>
      </c>
    </row>
    <row r="37" spans="1:9" x14ac:dyDescent="0.2">
      <c r="A37" s="72"/>
      <c r="B37" s="73"/>
      <c r="C37" s="74"/>
      <c r="D37" s="75"/>
      <c r="E37" s="75"/>
      <c r="F37" s="28"/>
      <c r="G37" s="28"/>
      <c r="H37" s="28"/>
      <c r="I37" s="28"/>
    </row>
    <row r="38" spans="1:9" x14ac:dyDescent="0.2">
      <c r="A38" s="63" t="s">
        <v>43</v>
      </c>
      <c r="B38" s="76"/>
      <c r="C38" s="77">
        <f>C34-C36</f>
        <v>-605919.74000000011</v>
      </c>
      <c r="D38" s="77">
        <f t="shared" ref="D38:I38" si="3">D34-D36</f>
        <v>13740.159999999916</v>
      </c>
      <c r="E38" s="77">
        <f t="shared" si="3"/>
        <v>-1336329.8400000001</v>
      </c>
      <c r="F38" s="78">
        <f t="shared" si="3"/>
        <v>-1101136.8399999999</v>
      </c>
      <c r="G38" s="78">
        <f t="shared" si="3"/>
        <v>10166.160000000149</v>
      </c>
      <c r="H38" s="78">
        <f t="shared" si="3"/>
        <v>10166.160000000149</v>
      </c>
      <c r="I38" s="78">
        <f t="shared" si="3"/>
        <v>10166.160000000149</v>
      </c>
    </row>
    <row r="39" spans="1:9" x14ac:dyDescent="0.2">
      <c r="A39" s="79"/>
      <c r="B39" s="79"/>
      <c r="C39" s="80"/>
      <c r="D39" s="80"/>
      <c r="E39" s="80"/>
      <c r="F39" s="80"/>
      <c r="G39" s="80"/>
      <c r="H39" s="80"/>
      <c r="I39" s="80"/>
    </row>
    <row r="40" spans="1:9" x14ac:dyDescent="0.2">
      <c r="A40" s="81" t="s">
        <v>44</v>
      </c>
      <c r="B40" s="56"/>
      <c r="C40" s="82"/>
      <c r="D40" s="82"/>
      <c r="E40" s="82"/>
      <c r="F40" s="82"/>
      <c r="G40" s="82"/>
      <c r="H40" s="82"/>
      <c r="I40" s="82"/>
    </row>
    <row r="41" spans="1:9" x14ac:dyDescent="0.2">
      <c r="A41" s="83" t="s">
        <v>45</v>
      </c>
      <c r="B41" s="73"/>
      <c r="C41" s="75"/>
      <c r="D41" s="75"/>
      <c r="E41" s="75"/>
      <c r="F41" s="75"/>
      <c r="G41" s="75"/>
      <c r="H41" s="75"/>
      <c r="I41" s="75"/>
    </row>
    <row r="42" spans="1:9" x14ac:dyDescent="0.2">
      <c r="A42" s="63"/>
      <c r="B42" s="64"/>
      <c r="C42" s="28"/>
      <c r="D42" s="28"/>
      <c r="E42" s="28"/>
      <c r="F42" s="28"/>
      <c r="G42" s="28"/>
      <c r="H42" s="28"/>
      <c r="I42" s="28"/>
    </row>
    <row r="43" spans="1:9" x14ac:dyDescent="0.2">
      <c r="A43" s="63" t="s">
        <v>46</v>
      </c>
      <c r="B43" s="64"/>
      <c r="C43" s="28"/>
      <c r="D43" s="28"/>
      <c r="E43" s="28"/>
      <c r="F43" s="28"/>
      <c r="G43" s="28"/>
      <c r="H43" s="28"/>
      <c r="I43" s="28"/>
    </row>
    <row r="44" spans="1:9" x14ac:dyDescent="0.2">
      <c r="A44" s="63"/>
      <c r="B44" s="64"/>
      <c r="C44" s="28"/>
      <c r="D44" s="28"/>
      <c r="E44" s="28"/>
      <c r="F44" s="28"/>
      <c r="G44" s="28"/>
      <c r="H44" s="28"/>
      <c r="I44" s="28"/>
    </row>
    <row r="45" spans="1:9" x14ac:dyDescent="0.2">
      <c r="A45" s="84" t="s">
        <v>47</v>
      </c>
      <c r="B45" s="76"/>
      <c r="C45" s="28"/>
      <c r="D45" s="28"/>
      <c r="E45" s="28"/>
      <c r="F45" s="28"/>
      <c r="G45" s="28"/>
      <c r="H45" s="28"/>
      <c r="I45" s="28"/>
    </row>
    <row r="46" spans="1:9" x14ac:dyDescent="0.2">
      <c r="A46" s="85" t="s">
        <v>48</v>
      </c>
      <c r="B46" s="86"/>
      <c r="C46" s="28"/>
      <c r="D46" s="28"/>
      <c r="E46" s="28"/>
      <c r="F46" s="28"/>
      <c r="G46" s="28"/>
      <c r="H46" s="28"/>
      <c r="I46" s="28"/>
    </row>
    <row r="47" spans="1:9" x14ac:dyDescent="0.2">
      <c r="A47" s="55"/>
      <c r="B47" s="55"/>
      <c r="C47" s="55"/>
      <c r="D47" s="55"/>
      <c r="E47" s="55"/>
      <c r="F47" s="55"/>
      <c r="G47" s="55"/>
      <c r="H47" s="55"/>
      <c r="I47" s="55"/>
    </row>
    <row r="48" spans="1:9" x14ac:dyDescent="0.2">
      <c r="A48" s="55"/>
      <c r="B48" s="55"/>
      <c r="C48" s="55"/>
      <c r="D48" s="55"/>
      <c r="E48" s="55"/>
      <c r="F48" s="55"/>
      <c r="G48" s="55"/>
      <c r="H48" s="55"/>
      <c r="I48" s="55"/>
    </row>
  </sheetData>
  <sheetProtection selectLockedCells="1"/>
  <mergeCells count="4">
    <mergeCell ref="A9:I9"/>
    <mergeCell ref="A11:I11"/>
    <mergeCell ref="A13:I13"/>
    <mergeCell ref="A19:I19"/>
  </mergeCells>
  <printOptions horizontalCentered="1"/>
  <pageMargins left="0.75" right="0.75" top="0.6" bottom="0.55000000000000004" header="0.28000000000000003" footer="0.16"/>
  <pageSetup scale="83"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A18" sqref="A18"/>
    </sheetView>
  </sheetViews>
  <sheetFormatPr defaultRowHeight="12.75" x14ac:dyDescent="0.2"/>
  <cols>
    <col min="1" max="2" width="14.7109375" style="14" customWidth="1"/>
    <col min="3" max="8" width="14" style="14" customWidth="1"/>
    <col min="9" max="9" width="13.140625" style="14" customWidth="1"/>
    <col min="10" max="16384" width="9.140625" style="14"/>
  </cols>
  <sheetData>
    <row r="1" spans="1:10" x14ac:dyDescent="0.2">
      <c r="A1" s="55"/>
      <c r="B1" s="55"/>
      <c r="C1" s="55"/>
      <c r="D1" s="55"/>
      <c r="E1" s="55"/>
      <c r="F1" s="55"/>
      <c r="G1" s="55"/>
      <c r="H1" s="55"/>
      <c r="I1" s="55"/>
    </row>
    <row r="2" spans="1:10" x14ac:dyDescent="0.2">
      <c r="A2" s="55" t="s">
        <v>0</v>
      </c>
      <c r="B2" s="18" t="s">
        <v>1</v>
      </c>
      <c r="C2" s="56"/>
      <c r="D2" s="56"/>
      <c r="E2" s="57"/>
      <c r="F2" s="55"/>
      <c r="G2" s="58" t="s">
        <v>2</v>
      </c>
      <c r="H2" s="59" t="s">
        <v>202</v>
      </c>
      <c r="I2" s="56"/>
    </row>
    <row r="3" spans="1:10" x14ac:dyDescent="0.2">
      <c r="A3" s="55" t="s">
        <v>4</v>
      </c>
      <c r="B3" s="18" t="s">
        <v>193</v>
      </c>
      <c r="C3" s="56"/>
      <c r="D3" s="56"/>
      <c r="E3" s="57"/>
      <c r="F3" s="55"/>
      <c r="G3" s="58" t="s">
        <v>6</v>
      </c>
      <c r="H3" s="60" t="s">
        <v>203</v>
      </c>
      <c r="I3" s="61"/>
    </row>
    <row r="4" spans="1:10" x14ac:dyDescent="0.2">
      <c r="A4" s="55" t="s">
        <v>8</v>
      </c>
      <c r="B4" s="56" t="s">
        <v>204</v>
      </c>
      <c r="C4" s="56"/>
      <c r="D4" s="56"/>
      <c r="E4" s="57"/>
      <c r="F4" s="55"/>
      <c r="G4" s="58" t="s">
        <v>10</v>
      </c>
      <c r="H4" s="56" t="s">
        <v>11</v>
      </c>
      <c r="I4" s="56"/>
    </row>
    <row r="5" spans="1:10" x14ac:dyDescent="0.2">
      <c r="A5" s="55" t="s">
        <v>12</v>
      </c>
      <c r="B5" s="56" t="s">
        <v>105</v>
      </c>
      <c r="C5" s="61"/>
      <c r="D5" s="61"/>
      <c r="E5" s="57"/>
      <c r="F5" s="55"/>
      <c r="G5" s="58" t="s">
        <v>14</v>
      </c>
      <c r="H5" s="61" t="s">
        <v>205</v>
      </c>
      <c r="I5" s="61"/>
    </row>
    <row r="6" spans="1:10" x14ac:dyDescent="0.2">
      <c r="A6" s="55"/>
      <c r="B6" s="55"/>
      <c r="C6" s="55"/>
      <c r="D6" s="55"/>
      <c r="E6" s="55"/>
      <c r="F6" s="55"/>
      <c r="G6" s="55"/>
      <c r="H6" s="55"/>
      <c r="I6" s="55"/>
    </row>
    <row r="7" spans="1:10" x14ac:dyDescent="0.2">
      <c r="A7" s="55"/>
      <c r="B7" s="55"/>
      <c r="C7" s="55"/>
      <c r="D7" s="55"/>
      <c r="E7" s="55"/>
      <c r="F7" s="55"/>
      <c r="G7" s="55"/>
      <c r="H7" s="55"/>
      <c r="I7" s="55"/>
    </row>
    <row r="8" spans="1:10" x14ac:dyDescent="0.2">
      <c r="A8" s="55" t="s">
        <v>16</v>
      </c>
      <c r="B8" s="55"/>
      <c r="C8" s="57"/>
      <c r="D8" s="57"/>
      <c r="E8" s="57"/>
      <c r="F8" s="57"/>
      <c r="G8" s="57"/>
      <c r="H8" s="57"/>
      <c r="I8" s="57"/>
    </row>
    <row r="9" spans="1:10" ht="21.75" customHeight="1" x14ac:dyDescent="0.2">
      <c r="A9" s="103" t="s">
        <v>206</v>
      </c>
      <c r="B9" s="103"/>
      <c r="C9" s="103"/>
      <c r="D9" s="103"/>
      <c r="E9" s="103"/>
      <c r="F9" s="103"/>
      <c r="G9" s="103"/>
      <c r="H9" s="103"/>
      <c r="I9" s="103"/>
      <c r="J9" s="9"/>
    </row>
    <row r="10" spans="1:10" x14ac:dyDescent="0.2">
      <c r="A10" s="55" t="s">
        <v>18</v>
      </c>
      <c r="B10" s="55"/>
      <c r="C10" s="57"/>
      <c r="D10" s="57"/>
      <c r="E10" s="57"/>
      <c r="F10" s="57"/>
      <c r="G10" s="57"/>
      <c r="H10" s="57"/>
      <c r="I10" s="57"/>
    </row>
    <row r="11" spans="1:10" ht="15.75" customHeight="1" x14ac:dyDescent="0.2">
      <c r="A11" s="104" t="s">
        <v>141</v>
      </c>
      <c r="B11" s="104"/>
      <c r="C11" s="104"/>
      <c r="D11" s="104"/>
      <c r="E11" s="104"/>
      <c r="F11" s="104"/>
      <c r="G11" s="104"/>
      <c r="H11" s="104"/>
      <c r="I11" s="104"/>
    </row>
    <row r="12" spans="1:10" x14ac:dyDescent="0.2">
      <c r="A12" s="55" t="s">
        <v>20</v>
      </c>
      <c r="B12" s="55"/>
      <c r="C12" s="57"/>
      <c r="D12" s="57"/>
      <c r="E12" s="57"/>
      <c r="F12" s="57"/>
      <c r="G12" s="57"/>
      <c r="H12" s="57"/>
      <c r="I12" s="57"/>
    </row>
    <row r="13" spans="1:10" ht="16.5" customHeight="1" x14ac:dyDescent="0.2">
      <c r="A13" s="103" t="s">
        <v>207</v>
      </c>
      <c r="B13" s="103"/>
      <c r="C13" s="103"/>
      <c r="D13" s="103"/>
      <c r="E13" s="103"/>
      <c r="F13" s="103"/>
      <c r="G13" s="103"/>
      <c r="H13" s="103"/>
      <c r="I13" s="103"/>
      <c r="J13" s="26"/>
    </row>
    <row r="14" spans="1:10" x14ac:dyDescent="0.2">
      <c r="A14" s="62" t="s">
        <v>22</v>
      </c>
      <c r="B14" s="55"/>
      <c r="C14" s="57"/>
      <c r="D14" s="57"/>
      <c r="E14" s="57"/>
      <c r="F14" s="57"/>
      <c r="G14" s="57"/>
      <c r="H14" s="57"/>
      <c r="I14" s="57"/>
    </row>
    <row r="15" spans="1:10" x14ac:dyDescent="0.2">
      <c r="A15" s="55"/>
      <c r="B15" s="55"/>
      <c r="C15" s="57"/>
      <c r="D15" s="57"/>
      <c r="E15" s="57"/>
      <c r="F15" s="57"/>
      <c r="G15" s="57"/>
      <c r="H15" s="57"/>
      <c r="I15" s="57"/>
    </row>
    <row r="16" spans="1:10" x14ac:dyDescent="0.2">
      <c r="A16" s="62" t="s">
        <v>23</v>
      </c>
      <c r="B16" s="55"/>
      <c r="C16" s="57"/>
      <c r="D16" s="57"/>
      <c r="E16" s="57"/>
      <c r="F16" s="57"/>
      <c r="G16" s="57"/>
      <c r="H16" s="57"/>
      <c r="I16" s="57"/>
    </row>
    <row r="17" spans="1:9" ht="12" customHeight="1" x14ac:dyDescent="0.2">
      <c r="A17" s="98" t="s">
        <v>228</v>
      </c>
      <c r="B17" s="57"/>
      <c r="C17" s="57"/>
      <c r="D17" s="57"/>
      <c r="E17" s="57"/>
      <c r="F17" s="57"/>
      <c r="G17" s="57"/>
      <c r="H17" s="57"/>
      <c r="I17" s="57"/>
    </row>
    <row r="18" spans="1:9" ht="12" customHeight="1" x14ac:dyDescent="0.2">
      <c r="A18" s="57"/>
      <c r="B18" s="57"/>
      <c r="C18" s="57"/>
      <c r="D18" s="57"/>
      <c r="E18" s="57"/>
      <c r="F18" s="57"/>
      <c r="G18" s="57"/>
      <c r="H18" s="57"/>
      <c r="I18" s="57"/>
    </row>
    <row r="19" spans="1:9" x14ac:dyDescent="0.2">
      <c r="A19" s="105" t="s">
        <v>24</v>
      </c>
      <c r="B19" s="106"/>
      <c r="C19" s="106"/>
      <c r="D19" s="106"/>
      <c r="E19" s="106"/>
      <c r="F19" s="106"/>
      <c r="G19" s="106"/>
      <c r="H19" s="106"/>
      <c r="I19" s="107"/>
    </row>
    <row r="20" spans="1:9" x14ac:dyDescent="0.2">
      <c r="A20" s="63"/>
      <c r="B20" s="64"/>
      <c r="C20" s="65" t="s">
        <v>25</v>
      </c>
      <c r="D20" s="65" t="s">
        <v>26</v>
      </c>
      <c r="E20" s="65" t="s">
        <v>27</v>
      </c>
      <c r="F20" s="65" t="s">
        <v>28</v>
      </c>
      <c r="G20" s="65" t="s">
        <v>29</v>
      </c>
      <c r="H20" s="65" t="s">
        <v>30</v>
      </c>
      <c r="I20" s="65" t="s">
        <v>31</v>
      </c>
    </row>
    <row r="21" spans="1:9" x14ac:dyDescent="0.2">
      <c r="A21" s="63"/>
      <c r="B21" s="64"/>
      <c r="C21" s="66" t="s">
        <v>32</v>
      </c>
      <c r="D21" s="67" t="s">
        <v>32</v>
      </c>
      <c r="E21" s="66" t="s">
        <v>32</v>
      </c>
      <c r="F21" s="66" t="s">
        <v>32</v>
      </c>
      <c r="G21" s="66" t="s">
        <v>33</v>
      </c>
      <c r="H21" s="66" t="s">
        <v>33</v>
      </c>
      <c r="I21" s="66" t="s">
        <v>33</v>
      </c>
    </row>
    <row r="22" spans="1:9" x14ac:dyDescent="0.2">
      <c r="A22" s="63" t="s">
        <v>34</v>
      </c>
      <c r="B22" s="64"/>
      <c r="C22" s="13">
        <v>1239957</v>
      </c>
      <c r="D22" s="13">
        <v>1200000</v>
      </c>
      <c r="E22" s="13">
        <v>1332855</v>
      </c>
      <c r="F22" s="28">
        <v>1028680</v>
      </c>
      <c r="G22" s="28">
        <v>1129256.07</v>
      </c>
      <c r="H22" s="28">
        <v>1300000</v>
      </c>
      <c r="I22" s="28">
        <v>1300000</v>
      </c>
    </row>
    <row r="23" spans="1:9" x14ac:dyDescent="0.2">
      <c r="A23" s="63" t="s">
        <v>35</v>
      </c>
      <c r="B23" s="64"/>
      <c r="C23" s="13">
        <f t="shared" ref="C23:I23" si="0">B34</f>
        <v>0</v>
      </c>
      <c r="D23" s="13">
        <f t="shared" si="0"/>
        <v>24724.739999999991</v>
      </c>
      <c r="E23" s="13">
        <f t="shared" si="0"/>
        <v>164601.74</v>
      </c>
      <c r="F23" s="13">
        <f t="shared" si="0"/>
        <v>221576.74</v>
      </c>
      <c r="G23" s="13">
        <f t="shared" si="0"/>
        <v>269483.74</v>
      </c>
      <c r="H23" s="13">
        <f t="shared" si="0"/>
        <v>269483.74</v>
      </c>
      <c r="I23" s="13">
        <f t="shared" si="0"/>
        <v>269483.74</v>
      </c>
    </row>
    <row r="24" spans="1:9" x14ac:dyDescent="0.2">
      <c r="A24" s="63" t="s">
        <v>36</v>
      </c>
      <c r="B24" s="64"/>
      <c r="C24" s="13">
        <v>357534.38</v>
      </c>
      <c r="D24" s="13">
        <v>1003158</v>
      </c>
      <c r="E24" s="13">
        <v>1193915</v>
      </c>
      <c r="F24" s="28">
        <v>1473050</v>
      </c>
      <c r="G24" s="28">
        <v>1500000</v>
      </c>
      <c r="H24" s="28">
        <v>1500000</v>
      </c>
      <c r="I24" s="28">
        <v>1500000</v>
      </c>
    </row>
    <row r="25" spans="1:9" x14ac:dyDescent="0.2">
      <c r="A25" s="63" t="s">
        <v>37</v>
      </c>
      <c r="B25" s="64"/>
      <c r="C25" s="13">
        <v>172809.64</v>
      </c>
      <c r="D25" s="13">
        <v>863281</v>
      </c>
      <c r="E25" s="13">
        <v>1136940</v>
      </c>
      <c r="F25" s="68">
        <v>1425143</v>
      </c>
      <c r="G25" s="28">
        <v>1500000</v>
      </c>
      <c r="H25" s="28">
        <v>1500000</v>
      </c>
      <c r="I25" s="28">
        <v>1500000</v>
      </c>
    </row>
    <row r="26" spans="1:9" x14ac:dyDescent="0.2">
      <c r="A26" s="63"/>
      <c r="B26" s="64"/>
      <c r="C26" s="68"/>
      <c r="D26" s="28"/>
      <c r="E26" s="28"/>
      <c r="F26" s="28"/>
      <c r="G26" s="28"/>
      <c r="H26" s="28"/>
      <c r="I26" s="28"/>
    </row>
    <row r="27" spans="1:9" x14ac:dyDescent="0.2">
      <c r="A27" s="63" t="s">
        <v>38</v>
      </c>
      <c r="B27" s="61"/>
      <c r="C27" s="69"/>
      <c r="D27" s="69"/>
      <c r="E27" s="69"/>
      <c r="F27" s="69"/>
      <c r="G27" s="69"/>
      <c r="H27" s="69"/>
      <c r="I27" s="68"/>
    </row>
    <row r="28" spans="1:9" x14ac:dyDescent="0.2">
      <c r="A28" s="70" t="s">
        <v>39</v>
      </c>
      <c r="B28" s="64"/>
      <c r="C28" s="68"/>
      <c r="D28" s="71"/>
      <c r="E28" s="69"/>
      <c r="F28" s="69"/>
      <c r="G28" s="69"/>
      <c r="H28" s="69"/>
      <c r="I28" s="68"/>
    </row>
    <row r="29" spans="1:9" x14ac:dyDescent="0.2">
      <c r="A29" s="72"/>
      <c r="B29" s="73"/>
      <c r="C29" s="13">
        <v>-160000</v>
      </c>
      <c r="D29" s="28"/>
      <c r="E29" s="28"/>
      <c r="F29" s="28"/>
      <c r="G29" s="28"/>
      <c r="H29" s="28"/>
      <c r="I29" s="28"/>
    </row>
    <row r="30" spans="1:9" x14ac:dyDescent="0.2">
      <c r="A30" s="72"/>
      <c r="B30" s="73"/>
      <c r="C30" s="68"/>
      <c r="D30" s="28"/>
      <c r="E30" s="28"/>
      <c r="F30" s="28"/>
      <c r="G30" s="28"/>
      <c r="H30" s="28"/>
      <c r="I30" s="28"/>
    </row>
    <row r="31" spans="1:9" x14ac:dyDescent="0.2">
      <c r="A31" s="72"/>
      <c r="B31" s="73"/>
      <c r="C31" s="68"/>
      <c r="D31" s="28"/>
      <c r="E31" s="28"/>
      <c r="F31" s="28"/>
      <c r="G31" s="28"/>
      <c r="H31" s="28"/>
      <c r="I31" s="28"/>
    </row>
    <row r="32" spans="1:9" x14ac:dyDescent="0.2">
      <c r="A32" s="63" t="s">
        <v>40</v>
      </c>
      <c r="B32" s="64"/>
      <c r="C32" s="68">
        <f t="shared" ref="C32:I32" si="1">SUM(C29:C31)</f>
        <v>-160000</v>
      </c>
      <c r="D32" s="68">
        <f t="shared" si="1"/>
        <v>0</v>
      </c>
      <c r="E32" s="68">
        <f t="shared" si="1"/>
        <v>0</v>
      </c>
      <c r="F32" s="68">
        <f t="shared" si="1"/>
        <v>0</v>
      </c>
      <c r="G32" s="68">
        <f t="shared" si="1"/>
        <v>0</v>
      </c>
      <c r="H32" s="68">
        <f t="shared" si="1"/>
        <v>0</v>
      </c>
      <c r="I32" s="68">
        <f t="shared" si="1"/>
        <v>0</v>
      </c>
    </row>
    <row r="33" spans="1:9" x14ac:dyDescent="0.2">
      <c r="A33" s="63"/>
      <c r="B33" s="64"/>
      <c r="C33" s="68"/>
      <c r="D33" s="28"/>
      <c r="E33" s="28"/>
      <c r="F33" s="28"/>
      <c r="G33" s="28"/>
      <c r="H33" s="28"/>
      <c r="I33" s="28"/>
    </row>
    <row r="34" spans="1:9" x14ac:dyDescent="0.2">
      <c r="A34" s="63" t="s">
        <v>41</v>
      </c>
      <c r="B34" s="64"/>
      <c r="C34" s="68">
        <f>+C23+C24-C25+C32</f>
        <v>24724.739999999991</v>
      </c>
      <c r="D34" s="68">
        <f t="shared" ref="D34:I34" si="2">+D23+D24-D25+D32</f>
        <v>164601.74</v>
      </c>
      <c r="E34" s="68">
        <f>+E23+E24-E25+E32</f>
        <v>221576.74</v>
      </c>
      <c r="F34" s="68">
        <f t="shared" si="2"/>
        <v>269483.74</v>
      </c>
      <c r="G34" s="68">
        <f>+G23+G24-G25+G32</f>
        <v>269483.74</v>
      </c>
      <c r="H34" s="68">
        <f>+H23+H24-H25+H32</f>
        <v>269483.74</v>
      </c>
      <c r="I34" s="68">
        <f t="shared" si="2"/>
        <v>269483.74</v>
      </c>
    </row>
    <row r="35" spans="1:9" x14ac:dyDescent="0.2">
      <c r="A35" s="72"/>
      <c r="B35" s="73"/>
      <c r="C35" s="74"/>
      <c r="D35" s="75"/>
      <c r="E35" s="75"/>
      <c r="F35" s="28"/>
      <c r="G35" s="28"/>
      <c r="H35" s="28"/>
      <c r="I35" s="28"/>
    </row>
    <row r="36" spans="1:9" x14ac:dyDescent="0.2">
      <c r="A36" s="63" t="s">
        <v>42</v>
      </c>
      <c r="B36" s="64"/>
      <c r="C36" s="25">
        <v>404833.78</v>
      </c>
      <c r="D36" s="25">
        <v>505930</v>
      </c>
      <c r="E36" s="13">
        <f>30000+728362</f>
        <v>758362</v>
      </c>
      <c r="F36" s="28">
        <v>836150</v>
      </c>
      <c r="G36" s="28">
        <v>200000</v>
      </c>
      <c r="H36" s="28">
        <v>200000</v>
      </c>
      <c r="I36" s="28">
        <v>200000</v>
      </c>
    </row>
    <row r="37" spans="1:9" x14ac:dyDescent="0.2">
      <c r="A37" s="72"/>
      <c r="B37" s="73"/>
      <c r="C37" s="74"/>
      <c r="D37" s="75"/>
      <c r="E37" s="75"/>
      <c r="F37" s="28"/>
      <c r="G37" s="28"/>
      <c r="H37" s="28"/>
      <c r="I37" s="28"/>
    </row>
    <row r="38" spans="1:9" x14ac:dyDescent="0.2">
      <c r="A38" s="63" t="s">
        <v>43</v>
      </c>
      <c r="B38" s="76"/>
      <c r="C38" s="77">
        <f>C34-C36</f>
        <v>-380109.04000000004</v>
      </c>
      <c r="D38" s="77">
        <f t="shared" ref="D38:I38" si="3">D34-D36</f>
        <v>-341328.26</v>
      </c>
      <c r="E38" s="77">
        <f t="shared" si="3"/>
        <v>-536785.26</v>
      </c>
      <c r="F38" s="78">
        <f t="shared" si="3"/>
        <v>-566666.26</v>
      </c>
      <c r="G38" s="78">
        <f t="shared" si="3"/>
        <v>69483.739999999991</v>
      </c>
      <c r="H38" s="78">
        <f t="shared" si="3"/>
        <v>69483.739999999991</v>
      </c>
      <c r="I38" s="78">
        <f t="shared" si="3"/>
        <v>69483.739999999991</v>
      </c>
    </row>
    <row r="39" spans="1:9" x14ac:dyDescent="0.2">
      <c r="A39" s="79"/>
      <c r="B39" s="79"/>
      <c r="C39" s="80"/>
      <c r="D39" s="80"/>
      <c r="E39" s="80"/>
      <c r="F39" s="80"/>
      <c r="G39" s="80"/>
      <c r="H39" s="80"/>
      <c r="I39" s="80"/>
    </row>
    <row r="40" spans="1:9" x14ac:dyDescent="0.2">
      <c r="A40" s="81" t="s">
        <v>44</v>
      </c>
      <c r="B40" s="56"/>
      <c r="C40" s="82"/>
      <c r="D40" s="82"/>
      <c r="E40" s="82"/>
      <c r="F40" s="82"/>
      <c r="G40" s="82"/>
      <c r="H40" s="82"/>
      <c r="I40" s="82"/>
    </row>
    <row r="41" spans="1:9" x14ac:dyDescent="0.2">
      <c r="A41" s="83" t="s">
        <v>45</v>
      </c>
      <c r="B41" s="73"/>
      <c r="C41" s="75"/>
      <c r="D41" s="75"/>
      <c r="E41" s="75"/>
      <c r="F41" s="75"/>
      <c r="G41" s="75"/>
      <c r="H41" s="75"/>
      <c r="I41" s="75"/>
    </row>
    <row r="42" spans="1:9" x14ac:dyDescent="0.2">
      <c r="A42" s="63"/>
      <c r="B42" s="64"/>
      <c r="C42" s="28"/>
      <c r="D42" s="28"/>
      <c r="E42" s="28"/>
      <c r="F42" s="28"/>
      <c r="G42" s="28"/>
      <c r="H42" s="28"/>
      <c r="I42" s="28"/>
    </row>
    <row r="43" spans="1:9" x14ac:dyDescent="0.2">
      <c r="A43" s="63" t="s">
        <v>46</v>
      </c>
      <c r="B43" s="64"/>
      <c r="C43" s="28"/>
      <c r="D43" s="28"/>
      <c r="E43" s="28"/>
      <c r="F43" s="28"/>
      <c r="G43" s="28"/>
      <c r="H43" s="28"/>
      <c r="I43" s="28"/>
    </row>
    <row r="44" spans="1:9" x14ac:dyDescent="0.2">
      <c r="A44" s="63"/>
      <c r="B44" s="64"/>
      <c r="C44" s="28"/>
      <c r="D44" s="28"/>
      <c r="E44" s="28"/>
      <c r="F44" s="28"/>
      <c r="G44" s="28"/>
      <c r="H44" s="28"/>
      <c r="I44" s="28"/>
    </row>
    <row r="45" spans="1:9" x14ac:dyDescent="0.2">
      <c r="A45" s="84" t="s">
        <v>47</v>
      </c>
      <c r="B45" s="76"/>
      <c r="C45" s="28"/>
      <c r="D45" s="28"/>
      <c r="E45" s="28"/>
      <c r="F45" s="28"/>
      <c r="G45" s="28"/>
      <c r="H45" s="28"/>
      <c r="I45" s="28"/>
    </row>
    <row r="46" spans="1:9" x14ac:dyDescent="0.2">
      <c r="A46" s="85" t="s">
        <v>48</v>
      </c>
      <c r="B46" s="86"/>
      <c r="C46" s="28"/>
      <c r="D46" s="28"/>
      <c r="E46" s="28"/>
      <c r="F46" s="28"/>
      <c r="G46" s="28"/>
      <c r="H46" s="28"/>
      <c r="I46" s="28"/>
    </row>
    <row r="47" spans="1:9" x14ac:dyDescent="0.2">
      <c r="A47" s="55"/>
      <c r="B47" s="55"/>
      <c r="C47" s="55"/>
      <c r="D47" s="55"/>
      <c r="E47" s="55"/>
      <c r="F47" s="55"/>
      <c r="G47" s="55"/>
      <c r="H47" s="55"/>
      <c r="I47" s="55"/>
    </row>
    <row r="48" spans="1:9" x14ac:dyDescent="0.2">
      <c r="A48" s="55"/>
      <c r="B48" s="55"/>
      <c r="C48" s="55"/>
      <c r="D48" s="55"/>
      <c r="E48" s="55"/>
      <c r="F48" s="55"/>
      <c r="G48" s="55"/>
      <c r="H48" s="55"/>
      <c r="I48" s="55"/>
    </row>
  </sheetData>
  <sheetProtection selectLockedCells="1"/>
  <mergeCells count="4">
    <mergeCell ref="A9:I9"/>
    <mergeCell ref="A11:I11"/>
    <mergeCell ref="A13:I13"/>
    <mergeCell ref="A19:I19"/>
  </mergeCells>
  <printOptions horizontalCentered="1"/>
  <pageMargins left="0.75" right="0.75" top="0.6" bottom="0.55000000000000004" header="0.28000000000000003" footer="0.16"/>
  <pageSetup scale="85"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Normal="100" workbookViewId="0">
      <selection activeCell="E38" sqref="E38"/>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0</v>
      </c>
      <c r="B2" s="22" t="s">
        <v>1</v>
      </c>
      <c r="C2" s="11"/>
      <c r="D2" s="11"/>
      <c r="E2" s="30"/>
      <c r="F2" s="10"/>
      <c r="G2" s="31" t="s">
        <v>2</v>
      </c>
      <c r="H2" s="11" t="s">
        <v>93</v>
      </c>
      <c r="I2" s="11"/>
    </row>
    <row r="3" spans="1:9" x14ac:dyDescent="0.2">
      <c r="A3" s="10" t="s">
        <v>4</v>
      </c>
      <c r="B3" s="22" t="s">
        <v>94</v>
      </c>
      <c r="C3" s="11"/>
      <c r="D3" s="11"/>
      <c r="E3" s="30"/>
      <c r="F3" s="10"/>
      <c r="G3" s="31" t="s">
        <v>6</v>
      </c>
      <c r="H3" s="12" t="s">
        <v>95</v>
      </c>
      <c r="I3" s="12"/>
    </row>
    <row r="4" spans="1:9" x14ac:dyDescent="0.2">
      <c r="A4" s="10" t="s">
        <v>8</v>
      </c>
      <c r="B4" s="22" t="s">
        <v>96</v>
      </c>
      <c r="C4" s="11"/>
      <c r="D4" s="11"/>
      <c r="E4" s="30"/>
      <c r="F4" s="10"/>
      <c r="G4" s="31" t="s">
        <v>10</v>
      </c>
      <c r="H4" s="22" t="s">
        <v>97</v>
      </c>
      <c r="I4" s="11"/>
    </row>
    <row r="5" spans="1:9" x14ac:dyDescent="0.2">
      <c r="A5" s="10" t="s">
        <v>12</v>
      </c>
      <c r="B5" s="22" t="s">
        <v>98</v>
      </c>
      <c r="C5" s="12"/>
      <c r="D5" s="12"/>
      <c r="E5" s="30"/>
      <c r="F5" s="10"/>
      <c r="G5" s="31" t="s">
        <v>14</v>
      </c>
      <c r="H5" s="23" t="s">
        <v>99</v>
      </c>
      <c r="I5" s="12"/>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16</v>
      </c>
      <c r="B8" s="10"/>
      <c r="C8" s="30"/>
      <c r="D8" s="30"/>
      <c r="E8" s="30"/>
      <c r="F8" s="30"/>
      <c r="G8" s="30"/>
      <c r="H8" s="30"/>
      <c r="I8" s="30"/>
    </row>
    <row r="9" spans="1:9" x14ac:dyDescent="0.2">
      <c r="A9" s="10" t="s">
        <v>100</v>
      </c>
      <c r="B9" s="10"/>
      <c r="C9" s="30"/>
      <c r="D9" s="30"/>
      <c r="E9" s="30"/>
      <c r="F9" s="30"/>
      <c r="G9" s="30"/>
      <c r="H9" s="30"/>
      <c r="I9" s="30"/>
    </row>
    <row r="10" spans="1:9" x14ac:dyDescent="0.2">
      <c r="A10" s="10" t="s">
        <v>101</v>
      </c>
      <c r="B10" s="10"/>
      <c r="C10" s="30"/>
      <c r="D10" s="30"/>
      <c r="E10" s="30"/>
      <c r="F10" s="30"/>
      <c r="G10" s="30"/>
      <c r="H10" s="30"/>
      <c r="I10" s="30"/>
    </row>
    <row r="11" spans="1:9" x14ac:dyDescent="0.2">
      <c r="A11" s="10" t="s">
        <v>18</v>
      </c>
      <c r="B11" s="10"/>
      <c r="C11" s="30"/>
      <c r="D11" s="30"/>
      <c r="E11" s="30"/>
      <c r="F11" s="30"/>
      <c r="G11" s="30"/>
      <c r="H11" s="30"/>
      <c r="I11" s="30"/>
    </row>
    <row r="12" spans="1:9" x14ac:dyDescent="0.2">
      <c r="A12" s="10" t="s">
        <v>102</v>
      </c>
      <c r="B12" s="10"/>
      <c r="C12" s="30"/>
      <c r="D12" s="30"/>
      <c r="E12" s="30"/>
      <c r="F12" s="30"/>
      <c r="G12" s="30"/>
      <c r="H12" s="30"/>
      <c r="I12" s="30"/>
    </row>
    <row r="13" spans="1:9" x14ac:dyDescent="0.2">
      <c r="A13" s="10" t="s">
        <v>20</v>
      </c>
      <c r="B13" s="10"/>
      <c r="C13" s="30"/>
      <c r="D13" s="30"/>
      <c r="E13" s="30"/>
      <c r="F13" s="30"/>
      <c r="G13" s="30"/>
      <c r="H13" s="30"/>
      <c r="I13" s="30"/>
    </row>
    <row r="14" spans="1:9" x14ac:dyDescent="0.2">
      <c r="A14" s="10"/>
      <c r="B14" s="10"/>
      <c r="C14" s="30"/>
      <c r="D14" s="30"/>
      <c r="E14" s="30"/>
      <c r="F14" s="30"/>
      <c r="G14" s="30"/>
      <c r="H14" s="30"/>
      <c r="I14" s="30"/>
    </row>
    <row r="15" spans="1:9" x14ac:dyDescent="0.2">
      <c r="A15" s="32" t="s">
        <v>22</v>
      </c>
      <c r="B15" s="10"/>
      <c r="C15" s="30"/>
      <c r="D15" s="30"/>
      <c r="E15" s="30"/>
      <c r="F15" s="30"/>
      <c r="G15" s="30"/>
      <c r="H15" s="30"/>
      <c r="I15" s="30"/>
    </row>
    <row r="16" spans="1:9" x14ac:dyDescent="0.2">
      <c r="A16" s="10"/>
      <c r="B16" s="10"/>
      <c r="C16" s="30"/>
      <c r="D16" s="30"/>
      <c r="E16" s="30"/>
      <c r="F16" s="30"/>
      <c r="G16" s="30"/>
      <c r="H16" s="30"/>
      <c r="I16" s="30"/>
    </row>
    <row r="17" spans="1:9" x14ac:dyDescent="0.2">
      <c r="A17" s="32" t="s">
        <v>23</v>
      </c>
      <c r="B17" s="10"/>
      <c r="C17" s="30"/>
      <c r="D17" s="30"/>
      <c r="E17" s="30"/>
      <c r="F17" s="30"/>
      <c r="G17" s="30"/>
      <c r="H17" s="30"/>
      <c r="I17" s="30"/>
    </row>
    <row r="18" spans="1:9" x14ac:dyDescent="0.2">
      <c r="A18" s="27" t="s">
        <v>103</v>
      </c>
      <c r="B18" s="30"/>
      <c r="C18" s="30"/>
      <c r="D18" s="30"/>
      <c r="E18" s="30"/>
      <c r="F18" s="30"/>
      <c r="G18" s="30"/>
      <c r="H18" s="30"/>
      <c r="I18" s="30"/>
    </row>
    <row r="19" spans="1:9" x14ac:dyDescent="0.2">
      <c r="A19" s="100" t="s">
        <v>24</v>
      </c>
      <c r="B19" s="101"/>
      <c r="C19" s="101"/>
      <c r="D19" s="101"/>
      <c r="E19" s="101"/>
      <c r="F19" s="101"/>
      <c r="G19" s="101"/>
      <c r="H19" s="101"/>
      <c r="I19" s="102"/>
    </row>
    <row r="20" spans="1:9" x14ac:dyDescent="0.2">
      <c r="A20" s="33"/>
      <c r="B20" s="34"/>
      <c r="C20" s="35" t="s">
        <v>25</v>
      </c>
      <c r="D20" s="35" t="s">
        <v>26</v>
      </c>
      <c r="E20" s="35" t="s">
        <v>27</v>
      </c>
      <c r="F20" s="35" t="s">
        <v>28</v>
      </c>
      <c r="G20" s="35" t="s">
        <v>29</v>
      </c>
      <c r="H20" s="35" t="s">
        <v>30</v>
      </c>
      <c r="I20" s="35" t="s">
        <v>31</v>
      </c>
    </row>
    <row r="21" spans="1:9" x14ac:dyDescent="0.2">
      <c r="A21" s="33"/>
      <c r="B21" s="34"/>
      <c r="C21" s="36" t="s">
        <v>32</v>
      </c>
      <c r="D21" s="37" t="s">
        <v>32</v>
      </c>
      <c r="E21" s="36" t="s">
        <v>32</v>
      </c>
      <c r="F21" s="36" t="s">
        <v>32</v>
      </c>
      <c r="G21" s="36" t="s">
        <v>33</v>
      </c>
      <c r="H21" s="36" t="s">
        <v>33</v>
      </c>
      <c r="I21" s="36" t="s">
        <v>33</v>
      </c>
    </row>
    <row r="22" spans="1:9" x14ac:dyDescent="0.2">
      <c r="A22" s="33" t="s">
        <v>34</v>
      </c>
      <c r="B22" s="34"/>
      <c r="C22" s="24">
        <v>1928155</v>
      </c>
      <c r="D22" s="13"/>
      <c r="E22" s="13"/>
      <c r="F22" s="13"/>
      <c r="G22" s="13"/>
      <c r="H22" s="13"/>
      <c r="I22" s="13"/>
    </row>
    <row r="23" spans="1:9" x14ac:dyDescent="0.2">
      <c r="A23" s="33" t="s">
        <v>35</v>
      </c>
      <c r="B23" s="34"/>
      <c r="C23" s="24">
        <v>434095</v>
      </c>
      <c r="D23" s="13">
        <f t="shared" ref="D23:I23" si="0">C34</f>
        <v>221128</v>
      </c>
      <c r="E23" s="13">
        <f t="shared" si="0"/>
        <v>141063</v>
      </c>
      <c r="F23" s="13">
        <f t="shared" si="0"/>
        <v>59534</v>
      </c>
      <c r="G23" s="13">
        <f t="shared" si="0"/>
        <v>43783</v>
      </c>
      <c r="H23" s="13">
        <f t="shared" si="0"/>
        <v>43783</v>
      </c>
      <c r="I23" s="13">
        <f t="shared" si="0"/>
        <v>43783</v>
      </c>
    </row>
    <row r="24" spans="1:9" x14ac:dyDescent="0.2">
      <c r="A24" s="33" t="s">
        <v>36</v>
      </c>
      <c r="B24" s="34"/>
      <c r="C24" s="24">
        <v>617513</v>
      </c>
      <c r="D24" s="13">
        <v>228642</v>
      </c>
      <c r="E24" s="13">
        <v>27606</v>
      </c>
      <c r="F24" s="13">
        <v>0</v>
      </c>
      <c r="G24" s="13"/>
      <c r="H24" s="13"/>
      <c r="I24" s="13"/>
    </row>
    <row r="25" spans="1:9" x14ac:dyDescent="0.2">
      <c r="A25" s="33" t="s">
        <v>37</v>
      </c>
      <c r="B25" s="34"/>
      <c r="C25" s="24">
        <v>2340821</v>
      </c>
      <c r="D25" s="13">
        <v>463643</v>
      </c>
      <c r="E25" s="13">
        <v>109135</v>
      </c>
      <c r="F25" s="24">
        <v>15751</v>
      </c>
      <c r="G25" s="13"/>
      <c r="H25" s="13"/>
      <c r="I25" s="13"/>
    </row>
    <row r="26" spans="1:9" x14ac:dyDescent="0.2">
      <c r="A26" s="33"/>
      <c r="B26" s="34"/>
      <c r="C26" s="24"/>
      <c r="D26" s="13"/>
      <c r="E26" s="13"/>
      <c r="F26" s="13"/>
      <c r="G26" s="13"/>
      <c r="H26" s="13"/>
      <c r="I26" s="13"/>
    </row>
    <row r="27" spans="1:9" x14ac:dyDescent="0.2">
      <c r="A27" s="33" t="s">
        <v>38</v>
      </c>
      <c r="B27" s="12"/>
      <c r="C27" s="38"/>
      <c r="D27" s="38"/>
      <c r="E27" s="38"/>
      <c r="F27" s="38"/>
      <c r="G27" s="38"/>
      <c r="H27" s="38"/>
      <c r="I27" s="24"/>
    </row>
    <row r="28" spans="1:9" x14ac:dyDescent="0.2">
      <c r="A28" s="39" t="s">
        <v>39</v>
      </c>
      <c r="B28" s="34"/>
      <c r="C28" s="24"/>
      <c r="D28" s="40"/>
      <c r="E28" s="38"/>
      <c r="F28" s="38"/>
      <c r="G28" s="38"/>
      <c r="H28" s="38"/>
      <c r="I28" s="24"/>
    </row>
    <row r="29" spans="1:9" x14ac:dyDescent="0.2">
      <c r="A29" s="41"/>
      <c r="B29" s="42"/>
      <c r="C29" s="24">
        <v>1510341</v>
      </c>
      <c r="D29" s="13">
        <v>154936</v>
      </c>
      <c r="E29" s="13">
        <v>0</v>
      </c>
      <c r="F29" s="13">
        <v>0</v>
      </c>
      <c r="G29" s="13"/>
      <c r="H29" s="13"/>
      <c r="I29" s="13"/>
    </row>
    <row r="30" spans="1:9" x14ac:dyDescent="0.2">
      <c r="A30" s="41"/>
      <c r="B30" s="42"/>
      <c r="C30" s="24"/>
      <c r="D30" s="13"/>
      <c r="E30" s="13"/>
      <c r="F30" s="13"/>
      <c r="G30" s="13"/>
      <c r="H30" s="13"/>
      <c r="I30" s="13"/>
    </row>
    <row r="31" spans="1:9" x14ac:dyDescent="0.2">
      <c r="A31" s="41"/>
      <c r="B31" s="42"/>
      <c r="C31" s="24"/>
      <c r="D31" s="13"/>
      <c r="E31" s="13"/>
      <c r="F31" s="13"/>
      <c r="G31" s="13"/>
      <c r="H31" s="13"/>
      <c r="I31" s="13"/>
    </row>
    <row r="32" spans="1:9" x14ac:dyDescent="0.2">
      <c r="A32" s="33" t="s">
        <v>40</v>
      </c>
      <c r="B32" s="34"/>
      <c r="C32" s="24">
        <f t="shared" ref="C32:I32" si="1">SUM(C29:C31)</f>
        <v>1510341</v>
      </c>
      <c r="D32" s="24">
        <f t="shared" si="1"/>
        <v>154936</v>
      </c>
      <c r="E32" s="24">
        <f t="shared" si="1"/>
        <v>0</v>
      </c>
      <c r="F32" s="24">
        <f t="shared" si="1"/>
        <v>0</v>
      </c>
      <c r="G32" s="24">
        <f t="shared" si="1"/>
        <v>0</v>
      </c>
      <c r="H32" s="24">
        <f t="shared" si="1"/>
        <v>0</v>
      </c>
      <c r="I32" s="24">
        <f t="shared" si="1"/>
        <v>0</v>
      </c>
    </row>
    <row r="33" spans="1:9" x14ac:dyDescent="0.2">
      <c r="A33" s="33"/>
      <c r="B33" s="34"/>
      <c r="C33" s="24"/>
      <c r="D33" s="13"/>
      <c r="E33" s="13"/>
      <c r="F33" s="13"/>
      <c r="G33" s="13"/>
      <c r="H33" s="13"/>
      <c r="I33" s="13"/>
    </row>
    <row r="34" spans="1:9" x14ac:dyDescent="0.2">
      <c r="A34" s="33" t="s">
        <v>41</v>
      </c>
      <c r="B34" s="34"/>
      <c r="C34" s="24">
        <f>+C23+C24-C25+C32</f>
        <v>221128</v>
      </c>
      <c r="D34" s="24">
        <f t="shared" ref="D34:I34" si="2">+D23+D24-D25+D32</f>
        <v>141063</v>
      </c>
      <c r="E34" s="24">
        <f>+E23+E24-E25+E32</f>
        <v>59534</v>
      </c>
      <c r="F34" s="24">
        <f t="shared" si="2"/>
        <v>43783</v>
      </c>
      <c r="G34" s="24">
        <f>+G23+G24-G25+G32</f>
        <v>43783</v>
      </c>
      <c r="H34" s="24">
        <f>+H23+H24-H25+H32</f>
        <v>43783</v>
      </c>
      <c r="I34" s="24">
        <f t="shared" si="2"/>
        <v>43783</v>
      </c>
    </row>
    <row r="35" spans="1:9" x14ac:dyDescent="0.2">
      <c r="A35" s="41"/>
      <c r="B35" s="42"/>
      <c r="C35" s="43"/>
      <c r="D35" s="25"/>
      <c r="E35" s="25"/>
      <c r="F35" s="13"/>
      <c r="G35" s="13"/>
      <c r="H35" s="13"/>
      <c r="I35" s="13"/>
    </row>
    <row r="36" spans="1:9" x14ac:dyDescent="0.2">
      <c r="A36" s="33" t="s">
        <v>42</v>
      </c>
      <c r="B36" s="34"/>
      <c r="C36" s="43">
        <v>912469</v>
      </c>
      <c r="D36" s="25">
        <v>285340</v>
      </c>
      <c r="E36" s="25">
        <v>94993</v>
      </c>
      <c r="F36" s="13">
        <v>7563</v>
      </c>
      <c r="G36" s="13"/>
      <c r="H36" s="13"/>
      <c r="I36" s="13"/>
    </row>
    <row r="37" spans="1:9" x14ac:dyDescent="0.2">
      <c r="A37" s="41"/>
      <c r="B37" s="42"/>
      <c r="C37" s="43"/>
      <c r="D37" s="25"/>
      <c r="E37" s="25"/>
      <c r="F37" s="13"/>
      <c r="G37" s="13"/>
      <c r="H37" s="13"/>
      <c r="I37" s="13"/>
    </row>
    <row r="38" spans="1:9" x14ac:dyDescent="0.2">
      <c r="A38" s="33" t="s">
        <v>43</v>
      </c>
      <c r="B38" s="44"/>
      <c r="C38" s="45">
        <f>C34-C36</f>
        <v>-691341</v>
      </c>
      <c r="D38" s="45">
        <f t="shared" ref="D38:I38" si="3">D34-D36</f>
        <v>-144277</v>
      </c>
      <c r="E38" s="45">
        <f t="shared" si="3"/>
        <v>-35459</v>
      </c>
      <c r="F38" s="46">
        <f t="shared" si="3"/>
        <v>36220</v>
      </c>
      <c r="G38" s="46">
        <f t="shared" si="3"/>
        <v>43783</v>
      </c>
      <c r="H38" s="46">
        <f t="shared" si="3"/>
        <v>43783</v>
      </c>
      <c r="I38" s="46">
        <f t="shared" si="3"/>
        <v>43783</v>
      </c>
    </row>
    <row r="39" spans="1:9" x14ac:dyDescent="0.2">
      <c r="A39" s="47"/>
      <c r="B39" s="47"/>
      <c r="C39" s="48"/>
      <c r="D39" s="48"/>
      <c r="E39" s="48"/>
      <c r="F39" s="48"/>
      <c r="G39" s="48"/>
      <c r="H39" s="48"/>
      <c r="I39" s="48"/>
    </row>
    <row r="40" spans="1:9" x14ac:dyDescent="0.2">
      <c r="A40" s="49" t="s">
        <v>44</v>
      </c>
      <c r="B40" s="11"/>
      <c r="C40" s="50"/>
      <c r="D40" s="50"/>
      <c r="E40" s="50"/>
      <c r="F40" s="50"/>
      <c r="G40" s="50"/>
      <c r="H40" s="50"/>
      <c r="I40" s="50"/>
    </row>
    <row r="41" spans="1:9" x14ac:dyDescent="0.2">
      <c r="A41" s="51" t="s">
        <v>45</v>
      </c>
      <c r="B41" s="42"/>
      <c r="C41" s="25"/>
      <c r="D41" s="25"/>
      <c r="E41" s="25"/>
      <c r="F41" s="25"/>
      <c r="G41" s="25"/>
      <c r="H41" s="25"/>
      <c r="I41" s="25"/>
    </row>
    <row r="42" spans="1:9" x14ac:dyDescent="0.2">
      <c r="A42" s="33"/>
      <c r="B42" s="34"/>
      <c r="C42" s="13"/>
      <c r="D42" s="13"/>
      <c r="E42" s="13"/>
      <c r="F42" s="13"/>
      <c r="G42" s="13"/>
      <c r="H42" s="13"/>
      <c r="I42" s="13"/>
    </row>
    <row r="43" spans="1:9" x14ac:dyDescent="0.2">
      <c r="A43" s="33" t="s">
        <v>46</v>
      </c>
      <c r="B43" s="34"/>
      <c r="C43" s="13"/>
      <c r="D43" s="13"/>
      <c r="E43" s="13"/>
      <c r="F43" s="13"/>
      <c r="G43" s="13"/>
      <c r="H43" s="13"/>
      <c r="I43" s="13"/>
    </row>
    <row r="44" spans="1:9" x14ac:dyDescent="0.2">
      <c r="A44" s="33"/>
      <c r="B44" s="34"/>
      <c r="C44" s="13"/>
      <c r="D44" s="13"/>
      <c r="E44" s="13"/>
      <c r="F44" s="13"/>
      <c r="G44" s="13"/>
      <c r="H44" s="13"/>
      <c r="I44" s="13"/>
    </row>
    <row r="45" spans="1:9" x14ac:dyDescent="0.2">
      <c r="A45" s="52" t="s">
        <v>47</v>
      </c>
      <c r="B45" s="44"/>
      <c r="C45" s="13"/>
      <c r="D45" s="13"/>
      <c r="E45" s="13"/>
      <c r="F45" s="13"/>
      <c r="G45" s="13"/>
      <c r="H45" s="13"/>
      <c r="I45" s="13"/>
    </row>
    <row r="46" spans="1:9" x14ac:dyDescent="0.2">
      <c r="A46" s="53" t="s">
        <v>48</v>
      </c>
      <c r="B46" s="54"/>
      <c r="C46" s="13"/>
      <c r="D46" s="13"/>
      <c r="E46" s="13"/>
      <c r="F46" s="13"/>
      <c r="G46" s="13"/>
      <c r="H46" s="13"/>
      <c r="I46" s="13"/>
    </row>
    <row r="47" spans="1:9" x14ac:dyDescent="0.2">
      <c r="A47" s="10"/>
      <c r="B47" s="10"/>
      <c r="C47" s="10"/>
      <c r="D47" s="10"/>
      <c r="E47" s="10"/>
      <c r="F47" s="10"/>
      <c r="G47" s="10"/>
      <c r="H47" s="10"/>
      <c r="I47" s="10"/>
    </row>
    <row r="48" spans="1:9" x14ac:dyDescent="0.2">
      <c r="A48" s="10"/>
      <c r="B48" s="10"/>
      <c r="C48" s="10"/>
      <c r="D48" s="10"/>
      <c r="E48" s="10"/>
      <c r="F48" s="10"/>
      <c r="G48" s="10"/>
      <c r="H48" s="10"/>
      <c r="I48" s="10"/>
    </row>
  </sheetData>
  <sheetProtection selectLockedCells="1"/>
  <mergeCells count="1">
    <mergeCell ref="A19:I19"/>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opLeftCell="A16" zoomScaleNormal="100" workbookViewId="0">
      <selection activeCell="E38" sqref="E38"/>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0</v>
      </c>
      <c r="B2" s="22" t="s">
        <v>1</v>
      </c>
      <c r="C2" s="11"/>
      <c r="D2" s="11"/>
      <c r="E2" s="30"/>
      <c r="F2" s="10"/>
      <c r="G2" s="31" t="s">
        <v>2</v>
      </c>
      <c r="H2" s="11" t="s">
        <v>133</v>
      </c>
      <c r="I2" s="11"/>
    </row>
    <row r="3" spans="1:9" x14ac:dyDescent="0.2">
      <c r="A3" s="10" t="s">
        <v>4</v>
      </c>
      <c r="B3" s="22" t="s">
        <v>134</v>
      </c>
      <c r="C3" s="11"/>
      <c r="D3" s="11"/>
      <c r="E3" s="30"/>
      <c r="F3" s="10"/>
      <c r="G3" s="31" t="s">
        <v>6</v>
      </c>
      <c r="H3" s="12" t="s">
        <v>135</v>
      </c>
      <c r="I3" s="12"/>
    </row>
    <row r="4" spans="1:9" x14ac:dyDescent="0.2">
      <c r="A4" s="10" t="s">
        <v>8</v>
      </c>
      <c r="B4" s="10" t="s">
        <v>136</v>
      </c>
      <c r="C4" s="11"/>
      <c r="D4" s="11"/>
      <c r="E4" s="30"/>
      <c r="F4" s="10"/>
      <c r="G4" s="31" t="s">
        <v>10</v>
      </c>
      <c r="H4" s="22" t="s">
        <v>11</v>
      </c>
      <c r="I4" s="11"/>
    </row>
    <row r="5" spans="1:9" x14ac:dyDescent="0.2">
      <c r="A5" s="10" t="s">
        <v>12</v>
      </c>
      <c r="B5" s="22" t="s">
        <v>137</v>
      </c>
      <c r="C5" s="12"/>
      <c r="D5" s="12"/>
      <c r="E5" s="30"/>
      <c r="F5" s="10"/>
      <c r="G5" s="31" t="s">
        <v>14</v>
      </c>
      <c r="H5" s="23" t="s">
        <v>138</v>
      </c>
      <c r="I5" s="12"/>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16</v>
      </c>
      <c r="B8" s="10"/>
      <c r="C8" s="30"/>
      <c r="D8" s="30"/>
      <c r="E8" s="30"/>
      <c r="F8" s="30"/>
      <c r="G8" s="30"/>
      <c r="H8" s="30"/>
      <c r="I8" s="30"/>
    </row>
    <row r="9" spans="1:9" x14ac:dyDescent="0.2">
      <c r="A9" s="10" t="s">
        <v>139</v>
      </c>
      <c r="B9" s="10"/>
      <c r="C9" s="30"/>
      <c r="D9" s="30"/>
      <c r="E9" s="30"/>
      <c r="F9" s="30"/>
      <c r="G9" s="30"/>
      <c r="H9" s="30"/>
      <c r="I9" s="30"/>
    </row>
    <row r="10" spans="1:9" x14ac:dyDescent="0.2">
      <c r="A10" s="10" t="s">
        <v>140</v>
      </c>
      <c r="B10" s="10"/>
      <c r="C10" s="30"/>
      <c r="D10" s="30"/>
      <c r="E10" s="30"/>
      <c r="F10" s="30"/>
      <c r="G10" s="30"/>
      <c r="H10" s="30"/>
      <c r="I10" s="30"/>
    </row>
    <row r="11" spans="1:9" x14ac:dyDescent="0.2">
      <c r="A11" s="10" t="s">
        <v>18</v>
      </c>
      <c r="B11" s="10"/>
      <c r="C11" s="30"/>
      <c r="D11" s="30"/>
      <c r="E11" s="30"/>
      <c r="F11" s="30"/>
      <c r="G11" s="30"/>
      <c r="H11" s="30"/>
      <c r="I11" s="30"/>
    </row>
    <row r="12" spans="1:9" x14ac:dyDescent="0.2">
      <c r="A12" s="95" t="s">
        <v>141</v>
      </c>
      <c r="B12" s="10"/>
      <c r="C12" s="30"/>
      <c r="D12" s="30"/>
      <c r="E12" s="30"/>
      <c r="F12" s="30"/>
      <c r="G12" s="30"/>
      <c r="H12" s="30"/>
      <c r="I12" s="30"/>
    </row>
    <row r="13" spans="1:9" x14ac:dyDescent="0.2">
      <c r="A13" s="10" t="s">
        <v>20</v>
      </c>
      <c r="B13" s="10"/>
      <c r="C13" s="30"/>
      <c r="D13" s="30"/>
      <c r="E13" s="30"/>
      <c r="F13" s="30"/>
      <c r="G13" s="30"/>
      <c r="H13" s="30"/>
      <c r="I13" s="30"/>
    </row>
    <row r="14" spans="1:9" x14ac:dyDescent="0.2">
      <c r="A14" s="15" t="s">
        <v>142</v>
      </c>
      <c r="B14" s="10"/>
      <c r="C14" s="30"/>
      <c r="D14" s="30"/>
      <c r="E14" s="30"/>
      <c r="F14" s="30"/>
      <c r="G14" s="30"/>
      <c r="H14" s="30"/>
      <c r="I14" s="30"/>
    </row>
    <row r="15" spans="1:9" x14ac:dyDescent="0.2">
      <c r="A15" s="15" t="s">
        <v>143</v>
      </c>
      <c r="B15" s="10"/>
      <c r="C15" s="30"/>
      <c r="D15" s="30"/>
      <c r="E15" s="30"/>
      <c r="F15" s="30"/>
      <c r="G15" s="30"/>
      <c r="H15" s="30"/>
      <c r="I15" s="30"/>
    </row>
    <row r="16" spans="1:9" x14ac:dyDescent="0.2">
      <c r="A16" s="32" t="s">
        <v>22</v>
      </c>
      <c r="B16" s="10"/>
      <c r="C16" s="30"/>
      <c r="D16" s="30"/>
      <c r="E16" s="30"/>
      <c r="F16" s="30"/>
      <c r="G16" s="30"/>
      <c r="H16" s="30"/>
      <c r="I16" s="30"/>
    </row>
    <row r="17" spans="1:9" x14ac:dyDescent="0.2">
      <c r="A17" s="10"/>
      <c r="B17" s="10"/>
      <c r="C17" s="30"/>
      <c r="D17" s="30"/>
      <c r="E17" s="30"/>
      <c r="F17" s="30"/>
      <c r="G17" s="30"/>
      <c r="H17" s="30"/>
      <c r="I17" s="30"/>
    </row>
    <row r="18" spans="1:9" x14ac:dyDescent="0.2">
      <c r="A18" s="32" t="s">
        <v>23</v>
      </c>
      <c r="B18" s="10"/>
      <c r="C18" s="30"/>
      <c r="D18" s="30"/>
      <c r="E18" s="30"/>
      <c r="F18" s="30"/>
      <c r="G18" s="30"/>
      <c r="H18" s="30"/>
      <c r="I18" s="30"/>
    </row>
    <row r="19" spans="1:9" x14ac:dyDescent="0.2">
      <c r="A19" s="30"/>
      <c r="B19" s="30"/>
      <c r="C19" s="30"/>
      <c r="D19" s="30"/>
      <c r="E19" s="30"/>
      <c r="F19" s="30"/>
      <c r="G19" s="30"/>
      <c r="H19" s="30"/>
      <c r="I19" s="30"/>
    </row>
    <row r="20" spans="1:9" x14ac:dyDescent="0.2">
      <c r="A20" s="100" t="s">
        <v>24</v>
      </c>
      <c r="B20" s="101"/>
      <c r="C20" s="101"/>
      <c r="D20" s="101"/>
      <c r="E20" s="101"/>
      <c r="F20" s="101"/>
      <c r="G20" s="101"/>
      <c r="H20" s="101"/>
      <c r="I20" s="102"/>
    </row>
    <row r="21" spans="1:9" x14ac:dyDescent="0.2">
      <c r="A21" s="33"/>
      <c r="B21" s="34"/>
      <c r="C21" s="35" t="s">
        <v>25</v>
      </c>
      <c r="D21" s="35" t="s">
        <v>26</v>
      </c>
      <c r="E21" s="35" t="s">
        <v>27</v>
      </c>
      <c r="F21" s="35" t="s">
        <v>28</v>
      </c>
      <c r="G21" s="35" t="s">
        <v>29</v>
      </c>
      <c r="H21" s="35" t="s">
        <v>30</v>
      </c>
      <c r="I21" s="35" t="s">
        <v>31</v>
      </c>
    </row>
    <row r="22" spans="1:9" x14ac:dyDescent="0.2">
      <c r="A22" s="33"/>
      <c r="B22" s="34"/>
      <c r="C22" s="36" t="s">
        <v>32</v>
      </c>
      <c r="D22" s="37" t="s">
        <v>32</v>
      </c>
      <c r="E22" s="36" t="s">
        <v>32</v>
      </c>
      <c r="F22" s="36" t="s">
        <v>32</v>
      </c>
      <c r="G22" s="36" t="s">
        <v>33</v>
      </c>
      <c r="H22" s="36" t="s">
        <v>33</v>
      </c>
      <c r="I22" s="36" t="s">
        <v>33</v>
      </c>
    </row>
    <row r="23" spans="1:9" x14ac:dyDescent="0.2">
      <c r="A23" s="33" t="s">
        <v>34</v>
      </c>
      <c r="B23" s="34"/>
      <c r="C23" s="24">
        <v>413000</v>
      </c>
      <c r="D23" s="13"/>
      <c r="E23" s="13"/>
      <c r="F23" s="13"/>
      <c r="G23" s="13">
        <v>0</v>
      </c>
      <c r="H23" s="13">
        <v>0</v>
      </c>
      <c r="I23" s="13">
        <v>0</v>
      </c>
    </row>
    <row r="24" spans="1:9" x14ac:dyDescent="0.2">
      <c r="A24" s="33" t="s">
        <v>35</v>
      </c>
      <c r="B24" s="34"/>
      <c r="C24" s="24">
        <v>506472</v>
      </c>
      <c r="D24" s="13">
        <f t="shared" ref="D24:I24" si="0">C35</f>
        <v>356266</v>
      </c>
      <c r="E24" s="13">
        <f t="shared" si="0"/>
        <v>83259</v>
      </c>
      <c r="F24" s="13">
        <f t="shared" si="0"/>
        <v>16351</v>
      </c>
      <c r="G24" s="13">
        <f t="shared" si="0"/>
        <v>16351</v>
      </c>
      <c r="H24" s="13">
        <f t="shared" si="0"/>
        <v>16351</v>
      </c>
      <c r="I24" s="13">
        <f t="shared" si="0"/>
        <v>16351</v>
      </c>
    </row>
    <row r="25" spans="1:9" x14ac:dyDescent="0.2">
      <c r="A25" s="33" t="s">
        <v>36</v>
      </c>
      <c r="B25" s="34"/>
      <c r="C25" s="24">
        <v>52582</v>
      </c>
      <c r="D25" s="13">
        <v>0</v>
      </c>
      <c r="E25" s="13">
        <v>1288</v>
      </c>
      <c r="F25" s="13">
        <v>0</v>
      </c>
      <c r="G25" s="13">
        <v>0</v>
      </c>
      <c r="H25" s="13">
        <v>0</v>
      </c>
      <c r="I25" s="13">
        <v>0</v>
      </c>
    </row>
    <row r="26" spans="1:9" x14ac:dyDescent="0.2">
      <c r="A26" s="33" t="s">
        <v>37</v>
      </c>
      <c r="B26" s="34"/>
      <c r="C26" s="24">
        <v>1429</v>
      </c>
      <c r="D26" s="13">
        <v>73893</v>
      </c>
      <c r="E26" s="13">
        <v>68196</v>
      </c>
      <c r="F26" s="24">
        <v>0</v>
      </c>
      <c r="G26" s="13">
        <v>0</v>
      </c>
      <c r="H26" s="13">
        <v>0</v>
      </c>
      <c r="I26" s="13">
        <v>0</v>
      </c>
    </row>
    <row r="27" spans="1:9" x14ac:dyDescent="0.2">
      <c r="A27" s="33"/>
      <c r="B27" s="34"/>
      <c r="C27" s="24"/>
      <c r="D27" s="13"/>
      <c r="E27" s="13"/>
      <c r="F27" s="13"/>
      <c r="G27" s="13"/>
      <c r="H27" s="13"/>
      <c r="I27" s="13"/>
    </row>
    <row r="28" spans="1:9" x14ac:dyDescent="0.2">
      <c r="A28" s="33" t="s">
        <v>38</v>
      </c>
      <c r="B28" s="12"/>
      <c r="C28" s="38"/>
      <c r="D28" s="38"/>
      <c r="E28" s="38"/>
      <c r="F28" s="38"/>
      <c r="G28" s="38"/>
      <c r="H28" s="38"/>
      <c r="I28" s="24"/>
    </row>
    <row r="29" spans="1:9" x14ac:dyDescent="0.2">
      <c r="A29" s="39" t="s">
        <v>39</v>
      </c>
      <c r="B29" s="34"/>
      <c r="C29" s="24"/>
      <c r="D29" s="40"/>
      <c r="E29" s="38"/>
      <c r="F29" s="38"/>
      <c r="G29" s="38"/>
      <c r="H29" s="38"/>
      <c r="I29" s="24"/>
    </row>
    <row r="30" spans="1:9" x14ac:dyDescent="0.2">
      <c r="A30" s="41"/>
      <c r="B30" s="42"/>
      <c r="C30" s="24">
        <v>-201359</v>
      </c>
      <c r="D30" s="13">
        <v>-199114</v>
      </c>
      <c r="E30" s="13">
        <v>0</v>
      </c>
      <c r="F30" s="13">
        <v>0</v>
      </c>
      <c r="G30" s="13"/>
      <c r="H30" s="13"/>
      <c r="I30" s="13"/>
    </row>
    <row r="31" spans="1:9" x14ac:dyDescent="0.2">
      <c r="A31" s="41"/>
      <c r="B31" s="42"/>
      <c r="C31" s="24"/>
      <c r="D31" s="13"/>
      <c r="E31" s="13"/>
      <c r="F31" s="13"/>
      <c r="G31" s="13"/>
      <c r="H31" s="13"/>
      <c r="I31" s="13"/>
    </row>
    <row r="32" spans="1:9" x14ac:dyDescent="0.2">
      <c r="A32" s="41"/>
      <c r="B32" s="42"/>
      <c r="C32" s="24"/>
      <c r="D32" s="13"/>
      <c r="E32" s="13"/>
      <c r="F32" s="13"/>
      <c r="G32" s="13"/>
      <c r="H32" s="13"/>
      <c r="I32" s="13"/>
    </row>
    <row r="33" spans="1:9" x14ac:dyDescent="0.2">
      <c r="A33" s="33" t="s">
        <v>40</v>
      </c>
      <c r="B33" s="34"/>
      <c r="C33" s="24">
        <f t="shared" ref="C33:I33" si="1">SUM(C30:C32)</f>
        <v>-201359</v>
      </c>
      <c r="D33" s="24">
        <f t="shared" si="1"/>
        <v>-199114</v>
      </c>
      <c r="E33" s="24">
        <f t="shared" si="1"/>
        <v>0</v>
      </c>
      <c r="F33" s="24">
        <f t="shared" si="1"/>
        <v>0</v>
      </c>
      <c r="G33" s="24">
        <f t="shared" si="1"/>
        <v>0</v>
      </c>
      <c r="H33" s="24">
        <f t="shared" si="1"/>
        <v>0</v>
      </c>
      <c r="I33" s="24">
        <f t="shared" si="1"/>
        <v>0</v>
      </c>
    </row>
    <row r="34" spans="1:9" x14ac:dyDescent="0.2">
      <c r="A34" s="33"/>
      <c r="B34" s="34"/>
      <c r="C34" s="24"/>
      <c r="D34" s="13"/>
      <c r="E34" s="13"/>
      <c r="F34" s="13"/>
      <c r="G34" s="13"/>
      <c r="H34" s="13"/>
      <c r="I34" s="13"/>
    </row>
    <row r="35" spans="1:9" x14ac:dyDescent="0.2">
      <c r="A35" s="33" t="s">
        <v>41</v>
      </c>
      <c r="B35" s="34"/>
      <c r="C35" s="24">
        <f>+C24+C25-C26+C33</f>
        <v>356266</v>
      </c>
      <c r="D35" s="24">
        <f t="shared" ref="D35:I35" si="2">+D24+D25-D26+D33</f>
        <v>83259</v>
      </c>
      <c r="E35" s="24">
        <f>+E24+E25-E26+E33</f>
        <v>16351</v>
      </c>
      <c r="F35" s="24">
        <f t="shared" si="2"/>
        <v>16351</v>
      </c>
      <c r="G35" s="24">
        <f>+G24+G25-G26+G33</f>
        <v>16351</v>
      </c>
      <c r="H35" s="24">
        <f>+H24+H25-H26+H33</f>
        <v>16351</v>
      </c>
      <c r="I35" s="24">
        <f t="shared" si="2"/>
        <v>16351</v>
      </c>
    </row>
    <row r="36" spans="1:9" x14ac:dyDescent="0.2">
      <c r="A36" s="41"/>
      <c r="B36" s="42"/>
      <c r="C36" s="43"/>
      <c r="D36" s="25"/>
      <c r="E36" s="25"/>
      <c r="F36" s="13"/>
      <c r="G36" s="13"/>
      <c r="H36" s="13"/>
      <c r="I36" s="13"/>
    </row>
    <row r="37" spans="1:9" x14ac:dyDescent="0.2">
      <c r="A37" s="33" t="s">
        <v>42</v>
      </c>
      <c r="B37" s="34"/>
      <c r="C37" s="43">
        <v>157151</v>
      </c>
      <c r="D37" s="25">
        <v>68196</v>
      </c>
      <c r="E37" s="25">
        <v>0</v>
      </c>
      <c r="F37" s="13">
        <v>0</v>
      </c>
      <c r="G37" s="13">
        <v>0</v>
      </c>
      <c r="H37" s="13">
        <v>0</v>
      </c>
      <c r="I37" s="13">
        <v>0</v>
      </c>
    </row>
    <row r="38" spans="1:9" x14ac:dyDescent="0.2">
      <c r="A38" s="41"/>
      <c r="B38" s="42"/>
      <c r="C38" s="43"/>
      <c r="D38" s="25"/>
      <c r="E38" s="25"/>
      <c r="F38" s="13"/>
      <c r="G38" s="13"/>
      <c r="H38" s="13"/>
      <c r="I38" s="13"/>
    </row>
    <row r="39" spans="1:9" x14ac:dyDescent="0.2">
      <c r="A39" s="33" t="s">
        <v>43</v>
      </c>
      <c r="B39" s="44"/>
      <c r="C39" s="45">
        <f>C35-C37</f>
        <v>199115</v>
      </c>
      <c r="D39" s="45">
        <f t="shared" ref="D39:I39" si="3">D35-D37</f>
        <v>15063</v>
      </c>
      <c r="E39" s="45">
        <f t="shared" si="3"/>
        <v>16351</v>
      </c>
      <c r="F39" s="46">
        <f t="shared" si="3"/>
        <v>16351</v>
      </c>
      <c r="G39" s="46">
        <f t="shared" si="3"/>
        <v>16351</v>
      </c>
      <c r="H39" s="46">
        <f t="shared" si="3"/>
        <v>16351</v>
      </c>
      <c r="I39" s="46">
        <f t="shared" si="3"/>
        <v>16351</v>
      </c>
    </row>
    <row r="40" spans="1:9" x14ac:dyDescent="0.2">
      <c r="A40" s="47"/>
      <c r="B40" s="47"/>
      <c r="C40" s="48"/>
      <c r="D40" s="48"/>
      <c r="E40" s="48"/>
      <c r="F40" s="48"/>
      <c r="G40" s="48"/>
      <c r="H40" s="48"/>
      <c r="I40" s="48"/>
    </row>
    <row r="41" spans="1:9" x14ac:dyDescent="0.2">
      <c r="A41" s="49" t="s">
        <v>44</v>
      </c>
      <c r="B41" s="11"/>
      <c r="C41" s="50"/>
      <c r="D41" s="50"/>
      <c r="E41" s="50"/>
      <c r="F41" s="50"/>
      <c r="G41" s="50"/>
      <c r="H41" s="50"/>
      <c r="I41" s="50"/>
    </row>
    <row r="42" spans="1:9" x14ac:dyDescent="0.2">
      <c r="A42" s="51" t="s">
        <v>45</v>
      </c>
      <c r="B42" s="42"/>
      <c r="C42" s="25"/>
      <c r="D42" s="25"/>
      <c r="E42" s="25"/>
      <c r="F42" s="25"/>
      <c r="G42" s="25"/>
      <c r="H42" s="25"/>
      <c r="I42" s="25"/>
    </row>
    <row r="43" spans="1:9" x14ac:dyDescent="0.2">
      <c r="A43" s="33"/>
      <c r="B43" s="34"/>
      <c r="C43" s="13"/>
      <c r="D43" s="13"/>
      <c r="E43" s="13"/>
      <c r="F43" s="13"/>
      <c r="G43" s="13"/>
      <c r="H43" s="13"/>
      <c r="I43" s="13"/>
    </row>
    <row r="44" spans="1:9" x14ac:dyDescent="0.2">
      <c r="A44" s="33" t="s">
        <v>46</v>
      </c>
      <c r="B44" s="34"/>
      <c r="C44" s="13"/>
      <c r="D44" s="13"/>
      <c r="E44" s="13"/>
      <c r="F44" s="13"/>
      <c r="G44" s="13"/>
      <c r="H44" s="13"/>
      <c r="I44" s="13"/>
    </row>
    <row r="45" spans="1:9" x14ac:dyDescent="0.2">
      <c r="A45" s="33"/>
      <c r="B45" s="34"/>
      <c r="C45" s="13"/>
      <c r="D45" s="13"/>
      <c r="E45" s="13"/>
      <c r="F45" s="13"/>
      <c r="G45" s="13"/>
      <c r="H45" s="13"/>
      <c r="I45" s="13"/>
    </row>
    <row r="46" spans="1:9" x14ac:dyDescent="0.2">
      <c r="A46" s="52" t="s">
        <v>47</v>
      </c>
      <c r="B46" s="44"/>
      <c r="C46" s="13"/>
      <c r="D46" s="13"/>
      <c r="E46" s="13"/>
      <c r="F46" s="13"/>
      <c r="G46" s="13"/>
      <c r="H46" s="13"/>
      <c r="I46" s="13"/>
    </row>
    <row r="47" spans="1:9" x14ac:dyDescent="0.2">
      <c r="A47" s="53" t="s">
        <v>48</v>
      </c>
      <c r="B47" s="54"/>
      <c r="C47" s="13"/>
      <c r="D47" s="13"/>
      <c r="E47" s="13"/>
      <c r="F47" s="13"/>
      <c r="G47" s="13"/>
      <c r="H47" s="13"/>
      <c r="I47" s="13"/>
    </row>
    <row r="48" spans="1:9" x14ac:dyDescent="0.2">
      <c r="A48" s="10"/>
      <c r="B48" s="10"/>
      <c r="C48" s="10"/>
      <c r="D48" s="10"/>
      <c r="E48" s="10"/>
      <c r="F48" s="10"/>
      <c r="G48" s="10"/>
      <c r="H48" s="10"/>
      <c r="I48" s="10"/>
    </row>
  </sheetData>
  <sheetProtection selectLockedCells="1"/>
  <mergeCells count="1">
    <mergeCell ref="A20:I20"/>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E38" sqref="E38"/>
    </sheetView>
  </sheetViews>
  <sheetFormatPr defaultRowHeight="12.75" x14ac:dyDescent="0.2"/>
  <cols>
    <col min="1" max="2" width="14.7109375" style="14" customWidth="1"/>
    <col min="3" max="8" width="14" style="14" customWidth="1"/>
    <col min="9" max="9" width="13.140625" style="14" customWidth="1"/>
    <col min="10" max="16384" width="9.140625" style="14"/>
  </cols>
  <sheetData>
    <row r="1" spans="1:10" x14ac:dyDescent="0.2">
      <c r="A1" s="55"/>
      <c r="B1" s="55"/>
      <c r="C1" s="55"/>
      <c r="D1" s="55"/>
      <c r="E1" s="55"/>
      <c r="F1" s="55"/>
      <c r="G1" s="55"/>
      <c r="H1" s="55"/>
      <c r="I1" s="55"/>
    </row>
    <row r="2" spans="1:10" x14ac:dyDescent="0.2">
      <c r="A2" s="55" t="s">
        <v>0</v>
      </c>
      <c r="B2" s="18" t="s">
        <v>1</v>
      </c>
      <c r="C2" s="56"/>
      <c r="D2" s="56"/>
      <c r="E2" s="57"/>
      <c r="F2" s="55"/>
      <c r="G2" s="58" t="s">
        <v>2</v>
      </c>
      <c r="H2" s="18" t="s">
        <v>93</v>
      </c>
      <c r="I2" s="56"/>
    </row>
    <row r="3" spans="1:10" x14ac:dyDescent="0.2">
      <c r="A3" s="55" t="s">
        <v>4</v>
      </c>
      <c r="B3" s="18" t="s">
        <v>193</v>
      </c>
      <c r="C3" s="56"/>
      <c r="D3" s="56"/>
      <c r="E3" s="57"/>
      <c r="F3" s="55"/>
      <c r="G3" s="58" t="s">
        <v>6</v>
      </c>
      <c r="H3" s="87" t="s">
        <v>95</v>
      </c>
      <c r="I3" s="61"/>
    </row>
    <row r="4" spans="1:10" x14ac:dyDescent="0.2">
      <c r="A4" s="55" t="s">
        <v>8</v>
      </c>
      <c r="B4" s="56" t="s">
        <v>194</v>
      </c>
      <c r="C4" s="56"/>
      <c r="D4" s="56"/>
      <c r="E4" s="57"/>
      <c r="F4" s="55"/>
      <c r="G4" s="58" t="s">
        <v>10</v>
      </c>
      <c r="H4" s="56" t="s">
        <v>11</v>
      </c>
      <c r="I4" s="56"/>
    </row>
    <row r="5" spans="1:10" x14ac:dyDescent="0.2">
      <c r="A5" s="55" t="s">
        <v>12</v>
      </c>
      <c r="B5" s="56" t="s">
        <v>98</v>
      </c>
      <c r="C5" s="61"/>
      <c r="D5" s="61"/>
      <c r="E5" s="57"/>
      <c r="F5" s="55"/>
      <c r="G5" s="58" t="s">
        <v>14</v>
      </c>
      <c r="H5" s="61" t="s">
        <v>195</v>
      </c>
      <c r="I5" s="61"/>
    </row>
    <row r="6" spans="1:10" x14ac:dyDescent="0.2">
      <c r="A6" s="55"/>
      <c r="B6" s="55"/>
      <c r="C6" s="55"/>
      <c r="D6" s="55"/>
      <c r="E6" s="55"/>
      <c r="F6" s="55"/>
      <c r="G6" s="55"/>
      <c r="H6" s="55"/>
      <c r="I6" s="55"/>
    </row>
    <row r="7" spans="1:10" x14ac:dyDescent="0.2">
      <c r="A7" s="55"/>
      <c r="B7" s="55"/>
      <c r="C7" s="55"/>
      <c r="D7" s="55"/>
      <c r="E7" s="55"/>
      <c r="F7" s="55"/>
      <c r="G7" s="55"/>
      <c r="H7" s="55"/>
      <c r="I7" s="55"/>
    </row>
    <row r="8" spans="1:10" x14ac:dyDescent="0.2">
      <c r="A8" s="55" t="s">
        <v>16</v>
      </c>
      <c r="B8" s="55"/>
      <c r="C8" s="57"/>
      <c r="D8" s="57"/>
      <c r="E8" s="57"/>
      <c r="F8" s="57"/>
      <c r="G8" s="57"/>
      <c r="H8" s="57"/>
      <c r="I8" s="57"/>
    </row>
    <row r="9" spans="1:10" ht="56.25" customHeight="1" x14ac:dyDescent="0.2">
      <c r="A9" s="103" t="s">
        <v>196</v>
      </c>
      <c r="B9" s="103"/>
      <c r="C9" s="103"/>
      <c r="D9" s="103"/>
      <c r="E9" s="103"/>
      <c r="F9" s="103"/>
      <c r="G9" s="103"/>
      <c r="H9" s="103"/>
      <c r="I9" s="103"/>
      <c r="J9" s="9"/>
    </row>
    <row r="10" spans="1:10" x14ac:dyDescent="0.2">
      <c r="A10" s="55" t="s">
        <v>18</v>
      </c>
      <c r="B10" s="55"/>
      <c r="C10" s="57"/>
      <c r="D10" s="57"/>
      <c r="E10" s="57"/>
      <c r="F10" s="57"/>
      <c r="G10" s="57"/>
      <c r="H10" s="57"/>
      <c r="I10" s="57"/>
    </row>
    <row r="11" spans="1:10" x14ac:dyDescent="0.2">
      <c r="A11" s="104" t="s">
        <v>141</v>
      </c>
      <c r="B11" s="104"/>
      <c r="C11" s="104"/>
      <c r="D11" s="104"/>
      <c r="E11" s="104"/>
      <c r="F11" s="104"/>
      <c r="G11" s="104"/>
      <c r="H11" s="104"/>
      <c r="I11" s="104"/>
    </row>
    <row r="12" spans="1:10" x14ac:dyDescent="0.2">
      <c r="A12" s="55" t="s">
        <v>20</v>
      </c>
      <c r="B12" s="55"/>
      <c r="C12" s="57"/>
      <c r="D12" s="57"/>
      <c r="E12" s="57"/>
      <c r="F12" s="57"/>
      <c r="G12" s="57"/>
      <c r="H12" s="57"/>
      <c r="I12" s="57"/>
    </row>
    <row r="13" spans="1:10" ht="32.25" customHeight="1" x14ac:dyDescent="0.2">
      <c r="A13" s="103" t="s">
        <v>197</v>
      </c>
      <c r="B13" s="103"/>
      <c r="C13" s="103"/>
      <c r="D13" s="103"/>
      <c r="E13" s="103"/>
      <c r="F13" s="103"/>
      <c r="G13" s="103"/>
      <c r="H13" s="103"/>
      <c r="I13" s="103"/>
      <c r="J13" s="26"/>
    </row>
    <row r="14" spans="1:10" x14ac:dyDescent="0.2">
      <c r="A14" s="62" t="s">
        <v>22</v>
      </c>
      <c r="B14" s="55"/>
      <c r="C14" s="57"/>
      <c r="D14" s="57"/>
      <c r="E14" s="57"/>
      <c r="F14" s="57"/>
      <c r="G14" s="57"/>
      <c r="H14" s="57"/>
      <c r="I14" s="57"/>
    </row>
    <row r="15" spans="1:10" x14ac:dyDescent="0.2">
      <c r="A15" s="55"/>
      <c r="B15" s="55"/>
      <c r="C15" s="57"/>
      <c r="D15" s="57"/>
      <c r="E15" s="57"/>
      <c r="F15" s="57"/>
      <c r="G15" s="57"/>
      <c r="H15" s="57"/>
      <c r="I15" s="57"/>
    </row>
    <row r="16" spans="1:10" x14ac:dyDescent="0.2">
      <c r="A16" s="62" t="s">
        <v>23</v>
      </c>
      <c r="B16" s="55"/>
      <c r="C16" s="57"/>
      <c r="D16" s="57"/>
      <c r="E16" s="57"/>
      <c r="F16" s="57"/>
      <c r="G16" s="57"/>
      <c r="H16" s="57"/>
      <c r="I16" s="57"/>
    </row>
    <row r="17" spans="1:9" x14ac:dyDescent="0.2">
      <c r="A17" s="27" t="s">
        <v>198</v>
      </c>
      <c r="B17" s="57"/>
      <c r="C17" s="57"/>
      <c r="D17" s="57"/>
      <c r="E17" s="57"/>
      <c r="F17" s="57"/>
      <c r="G17" s="57"/>
      <c r="H17" s="57"/>
      <c r="I17" s="57"/>
    </row>
    <row r="18" spans="1:9" x14ac:dyDescent="0.2">
      <c r="A18" s="105" t="s">
        <v>24</v>
      </c>
      <c r="B18" s="106"/>
      <c r="C18" s="106"/>
      <c r="D18" s="106"/>
      <c r="E18" s="106"/>
      <c r="F18" s="106"/>
      <c r="G18" s="106"/>
      <c r="H18" s="106"/>
      <c r="I18" s="107"/>
    </row>
    <row r="19" spans="1:9" x14ac:dyDescent="0.2">
      <c r="A19" s="63"/>
      <c r="B19" s="64"/>
      <c r="C19" s="65" t="s">
        <v>25</v>
      </c>
      <c r="D19" s="65" t="s">
        <v>26</v>
      </c>
      <c r="E19" s="65" t="s">
        <v>27</v>
      </c>
      <c r="F19" s="65" t="s">
        <v>28</v>
      </c>
      <c r="G19" s="65" t="s">
        <v>29</v>
      </c>
      <c r="H19" s="65" t="s">
        <v>30</v>
      </c>
      <c r="I19" s="65" t="s">
        <v>31</v>
      </c>
    </row>
    <row r="20" spans="1:9" x14ac:dyDescent="0.2">
      <c r="A20" s="63"/>
      <c r="B20" s="64"/>
      <c r="C20" s="66" t="s">
        <v>32</v>
      </c>
      <c r="D20" s="67" t="s">
        <v>32</v>
      </c>
      <c r="E20" s="66" t="s">
        <v>32</v>
      </c>
      <c r="F20" s="66" t="s">
        <v>32</v>
      </c>
      <c r="G20" s="66" t="s">
        <v>33</v>
      </c>
      <c r="H20" s="66" t="s">
        <v>33</v>
      </c>
      <c r="I20" s="66" t="s">
        <v>33</v>
      </c>
    </row>
    <row r="21" spans="1:9" x14ac:dyDescent="0.2">
      <c r="A21" s="63" t="s">
        <v>34</v>
      </c>
      <c r="B21" s="64"/>
      <c r="C21" s="28">
        <v>307731</v>
      </c>
      <c r="D21" s="28">
        <v>0</v>
      </c>
      <c r="E21" s="28">
        <v>0</v>
      </c>
      <c r="F21" s="28"/>
      <c r="G21" s="28"/>
      <c r="H21" s="28"/>
      <c r="I21" s="28"/>
    </row>
    <row r="22" spans="1:9" x14ac:dyDescent="0.2">
      <c r="A22" s="63" t="s">
        <v>35</v>
      </c>
      <c r="B22" s="64"/>
      <c r="C22" s="28">
        <v>90665</v>
      </c>
      <c r="D22" s="28">
        <f t="shared" ref="D22:I22" si="0">C33</f>
        <v>58830</v>
      </c>
      <c r="E22" s="28">
        <f t="shared" si="0"/>
        <v>28001</v>
      </c>
      <c r="F22" s="28">
        <f t="shared" si="0"/>
        <v>53605</v>
      </c>
      <c r="G22" s="28">
        <f t="shared" si="0"/>
        <v>3488</v>
      </c>
      <c r="H22" s="28">
        <f t="shared" si="0"/>
        <v>3488</v>
      </c>
      <c r="I22" s="28">
        <f t="shared" si="0"/>
        <v>3488</v>
      </c>
    </row>
    <row r="23" spans="1:9" x14ac:dyDescent="0.2">
      <c r="A23" s="63" t="s">
        <v>36</v>
      </c>
      <c r="B23" s="64"/>
      <c r="C23" s="28">
        <v>663811</v>
      </c>
      <c r="D23" s="28">
        <v>247743</v>
      </c>
      <c r="E23" s="28">
        <v>0</v>
      </c>
      <c r="F23" s="28">
        <v>0</v>
      </c>
      <c r="G23" s="28"/>
      <c r="H23" s="28"/>
      <c r="I23" s="28"/>
    </row>
    <row r="24" spans="1:9" x14ac:dyDescent="0.2">
      <c r="A24" s="63" t="s">
        <v>37</v>
      </c>
      <c r="B24" s="64"/>
      <c r="C24" s="28">
        <v>1206072</v>
      </c>
      <c r="D24" s="28">
        <v>294072</v>
      </c>
      <c r="E24" s="28">
        <v>5896</v>
      </c>
      <c r="F24" s="68">
        <v>50117</v>
      </c>
      <c r="G24" s="28"/>
      <c r="H24" s="28"/>
      <c r="I24" s="28"/>
    </row>
    <row r="25" spans="1:9" x14ac:dyDescent="0.2">
      <c r="A25" s="63"/>
      <c r="B25" s="64"/>
      <c r="C25" s="68"/>
      <c r="D25" s="28"/>
      <c r="E25" s="28"/>
      <c r="F25" s="28"/>
      <c r="G25" s="28"/>
      <c r="H25" s="28"/>
      <c r="I25" s="28"/>
    </row>
    <row r="26" spans="1:9" x14ac:dyDescent="0.2">
      <c r="A26" s="63" t="s">
        <v>38</v>
      </c>
      <c r="B26" s="61"/>
      <c r="C26" s="69"/>
      <c r="D26" s="69"/>
      <c r="E26" s="69"/>
      <c r="F26" s="69"/>
      <c r="G26" s="69"/>
      <c r="H26" s="69"/>
      <c r="I26" s="68"/>
    </row>
    <row r="27" spans="1:9" x14ac:dyDescent="0.2">
      <c r="A27" s="70" t="s">
        <v>39</v>
      </c>
      <c r="B27" s="64"/>
      <c r="C27" s="68"/>
      <c r="D27" s="71"/>
      <c r="E27" s="69"/>
      <c r="F27" s="69"/>
      <c r="G27" s="69"/>
      <c r="H27" s="69"/>
      <c r="I27" s="68"/>
    </row>
    <row r="28" spans="1:9" x14ac:dyDescent="0.2">
      <c r="A28" s="72"/>
      <c r="B28" s="73"/>
      <c r="C28" s="28">
        <v>510426</v>
      </c>
      <c r="D28" s="28">
        <v>15500</v>
      </c>
      <c r="E28" s="28">
        <v>31500</v>
      </c>
      <c r="F28" s="28">
        <v>0</v>
      </c>
      <c r="G28" s="28"/>
      <c r="H28" s="28"/>
      <c r="I28" s="28"/>
    </row>
    <row r="29" spans="1:9" x14ac:dyDescent="0.2">
      <c r="A29" s="72"/>
      <c r="B29" s="73"/>
      <c r="C29" s="68"/>
      <c r="D29" s="28"/>
      <c r="E29" s="28"/>
      <c r="F29" s="28"/>
      <c r="G29" s="28"/>
      <c r="H29" s="28"/>
      <c r="I29" s="28"/>
    </row>
    <row r="30" spans="1:9" x14ac:dyDescent="0.2">
      <c r="A30" s="72"/>
      <c r="B30" s="73"/>
      <c r="C30" s="68"/>
      <c r="D30" s="28"/>
      <c r="E30" s="28"/>
      <c r="F30" s="28"/>
      <c r="G30" s="28"/>
      <c r="H30" s="28"/>
      <c r="I30" s="28"/>
    </row>
    <row r="31" spans="1:9" x14ac:dyDescent="0.2">
      <c r="A31" s="63" t="s">
        <v>40</v>
      </c>
      <c r="B31" s="64"/>
      <c r="C31" s="68">
        <f t="shared" ref="C31:I31" si="1">SUM(C28:C30)</f>
        <v>510426</v>
      </c>
      <c r="D31" s="68">
        <f t="shared" si="1"/>
        <v>15500</v>
      </c>
      <c r="E31" s="68">
        <f t="shared" si="1"/>
        <v>31500</v>
      </c>
      <c r="F31" s="68">
        <f t="shared" si="1"/>
        <v>0</v>
      </c>
      <c r="G31" s="68">
        <f t="shared" si="1"/>
        <v>0</v>
      </c>
      <c r="H31" s="68">
        <f t="shared" si="1"/>
        <v>0</v>
      </c>
      <c r="I31" s="68">
        <f t="shared" si="1"/>
        <v>0</v>
      </c>
    </row>
    <row r="32" spans="1:9" x14ac:dyDescent="0.2">
      <c r="A32" s="63"/>
      <c r="B32" s="64"/>
      <c r="C32" s="68"/>
      <c r="D32" s="28"/>
      <c r="E32" s="28"/>
      <c r="F32" s="28"/>
      <c r="G32" s="28"/>
      <c r="H32" s="28"/>
      <c r="I32" s="28"/>
    </row>
    <row r="33" spans="1:9" x14ac:dyDescent="0.2">
      <c r="A33" s="63" t="s">
        <v>41</v>
      </c>
      <c r="B33" s="64"/>
      <c r="C33" s="68">
        <f>+C22+C23-C24+C31</f>
        <v>58830</v>
      </c>
      <c r="D33" s="68">
        <f t="shared" ref="D33:I33" si="2">+D22+D23-D24+D31</f>
        <v>28001</v>
      </c>
      <c r="E33" s="68">
        <f>+E22+E23-E24+E31</f>
        <v>53605</v>
      </c>
      <c r="F33" s="68">
        <f t="shared" si="2"/>
        <v>3488</v>
      </c>
      <c r="G33" s="68">
        <f>+G22+G23-G24+G31</f>
        <v>3488</v>
      </c>
      <c r="H33" s="68">
        <f>+H22+H23-H24+H31</f>
        <v>3488</v>
      </c>
      <c r="I33" s="68">
        <f t="shared" si="2"/>
        <v>3488</v>
      </c>
    </row>
    <row r="34" spans="1:9" x14ac:dyDescent="0.2">
      <c r="A34" s="72"/>
      <c r="B34" s="73"/>
      <c r="C34" s="74"/>
      <c r="D34" s="75"/>
      <c r="E34" s="75"/>
      <c r="F34" s="28"/>
      <c r="G34" s="28"/>
      <c r="H34" s="28"/>
      <c r="I34" s="28"/>
    </row>
    <row r="35" spans="1:9" x14ac:dyDescent="0.2">
      <c r="A35" s="63" t="s">
        <v>42</v>
      </c>
      <c r="B35" s="64"/>
      <c r="C35" s="75">
        <f>76000+483977</f>
        <v>559977</v>
      </c>
      <c r="D35" s="75"/>
      <c r="E35" s="28">
        <f>11895+71800</f>
        <v>83695</v>
      </c>
      <c r="F35" s="28">
        <v>11895</v>
      </c>
      <c r="G35" s="28"/>
      <c r="H35" s="28"/>
      <c r="I35" s="28"/>
    </row>
    <row r="36" spans="1:9" x14ac:dyDescent="0.2">
      <c r="A36" s="72"/>
      <c r="B36" s="73"/>
      <c r="C36" s="74"/>
      <c r="D36" s="75"/>
      <c r="E36" s="75"/>
      <c r="F36" s="28"/>
      <c r="G36" s="28"/>
      <c r="H36" s="28"/>
      <c r="I36" s="28"/>
    </row>
    <row r="37" spans="1:9" x14ac:dyDescent="0.2">
      <c r="A37" s="63" t="s">
        <v>43</v>
      </c>
      <c r="B37" s="76"/>
      <c r="C37" s="77">
        <f>C33-C35</f>
        <v>-501147</v>
      </c>
      <c r="D37" s="77">
        <f t="shared" ref="D37:I37" si="3">D33-D35</f>
        <v>28001</v>
      </c>
      <c r="E37" s="77">
        <f t="shared" si="3"/>
        <v>-30090</v>
      </c>
      <c r="F37" s="78">
        <f t="shared" si="3"/>
        <v>-8407</v>
      </c>
      <c r="G37" s="78">
        <f t="shared" si="3"/>
        <v>3488</v>
      </c>
      <c r="H37" s="78">
        <f t="shared" si="3"/>
        <v>3488</v>
      </c>
      <c r="I37" s="78">
        <f t="shared" si="3"/>
        <v>3488</v>
      </c>
    </row>
    <row r="38" spans="1:9" x14ac:dyDescent="0.2">
      <c r="A38" s="79"/>
      <c r="B38" s="79"/>
      <c r="C38" s="80"/>
      <c r="D38" s="80"/>
      <c r="E38" s="80"/>
      <c r="F38" s="80"/>
      <c r="G38" s="80"/>
      <c r="H38" s="80"/>
      <c r="I38" s="80"/>
    </row>
    <row r="39" spans="1:9" x14ac:dyDescent="0.2">
      <c r="A39" s="81" t="s">
        <v>44</v>
      </c>
      <c r="B39" s="56"/>
      <c r="C39" s="82"/>
      <c r="D39" s="82"/>
      <c r="E39" s="82"/>
      <c r="F39" s="82"/>
      <c r="G39" s="82"/>
      <c r="H39" s="82"/>
      <c r="I39" s="82"/>
    </row>
    <row r="40" spans="1:9" x14ac:dyDescent="0.2">
      <c r="A40" s="83" t="s">
        <v>45</v>
      </c>
      <c r="B40" s="73"/>
      <c r="C40" s="75"/>
      <c r="D40" s="75"/>
      <c r="E40" s="75"/>
      <c r="F40" s="75"/>
      <c r="G40" s="75"/>
      <c r="H40" s="75"/>
      <c r="I40" s="75"/>
    </row>
    <row r="41" spans="1:9" x14ac:dyDescent="0.2">
      <c r="A41" s="63"/>
      <c r="B41" s="64"/>
      <c r="C41" s="28"/>
      <c r="D41" s="28"/>
      <c r="E41" s="28"/>
      <c r="F41" s="28"/>
      <c r="G41" s="28"/>
      <c r="H41" s="28"/>
      <c r="I41" s="28"/>
    </row>
    <row r="42" spans="1:9" x14ac:dyDescent="0.2">
      <c r="A42" s="63" t="s">
        <v>46</v>
      </c>
      <c r="B42" s="64"/>
      <c r="C42" s="28"/>
      <c r="D42" s="28"/>
      <c r="E42" s="28"/>
      <c r="F42" s="28"/>
      <c r="G42" s="28"/>
      <c r="H42" s="28"/>
      <c r="I42" s="28"/>
    </row>
    <row r="43" spans="1:9" x14ac:dyDescent="0.2">
      <c r="A43" s="63"/>
      <c r="B43" s="64"/>
      <c r="C43" s="28"/>
      <c r="D43" s="28"/>
      <c r="E43" s="28"/>
      <c r="F43" s="28"/>
      <c r="G43" s="28"/>
      <c r="H43" s="28"/>
      <c r="I43" s="28"/>
    </row>
    <row r="44" spans="1:9" x14ac:dyDescent="0.2">
      <c r="A44" s="84" t="s">
        <v>47</v>
      </c>
      <c r="B44" s="76"/>
      <c r="C44" s="28"/>
      <c r="D44" s="28"/>
      <c r="E44" s="28"/>
      <c r="F44" s="28"/>
      <c r="G44" s="28"/>
      <c r="H44" s="28"/>
      <c r="I44" s="28"/>
    </row>
    <row r="45" spans="1:9" x14ac:dyDescent="0.2">
      <c r="A45" s="85" t="s">
        <v>48</v>
      </c>
      <c r="B45" s="86"/>
      <c r="C45" s="28"/>
      <c r="D45" s="28"/>
      <c r="E45" s="28"/>
      <c r="F45" s="28"/>
      <c r="G45" s="28"/>
      <c r="H45" s="28"/>
      <c r="I45" s="28"/>
    </row>
    <row r="46" spans="1:9" x14ac:dyDescent="0.2">
      <c r="A46" s="55"/>
      <c r="B46" s="55"/>
      <c r="C46" s="55"/>
      <c r="D46" s="55"/>
      <c r="E46" s="55"/>
      <c r="F46" s="55"/>
      <c r="G46" s="55"/>
      <c r="H46" s="55"/>
      <c r="I46" s="55"/>
    </row>
    <row r="47" spans="1:9" x14ac:dyDescent="0.2">
      <c r="A47" s="55"/>
      <c r="B47" s="55"/>
      <c r="C47" s="55"/>
      <c r="D47" s="55"/>
      <c r="E47" s="55"/>
      <c r="F47" s="55"/>
      <c r="G47" s="55"/>
      <c r="H47" s="55"/>
      <c r="I47" s="55"/>
    </row>
    <row r="48" spans="1:9" x14ac:dyDescent="0.2">
      <c r="A48" s="55"/>
      <c r="B48" s="55"/>
      <c r="C48" s="55"/>
      <c r="D48" s="55"/>
      <c r="E48" s="55"/>
      <c r="F48" s="55"/>
      <c r="G48" s="55"/>
      <c r="H48" s="55"/>
      <c r="I48" s="55"/>
    </row>
  </sheetData>
  <sheetProtection selectLockedCells="1"/>
  <mergeCells count="4">
    <mergeCell ref="A9:I9"/>
    <mergeCell ref="A11:I11"/>
    <mergeCell ref="A13:I13"/>
    <mergeCell ref="A18:I18"/>
  </mergeCells>
  <printOptions horizontalCentered="1"/>
  <pageMargins left="0.75" right="0.75" top="0.6" bottom="0.55000000000000004" header="0.28000000000000003" footer="0.16"/>
  <pageSetup scale="80"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topLeftCell="A16" zoomScaleNormal="100" workbookViewId="0">
      <selection activeCell="E38" sqref="E38"/>
    </sheetView>
  </sheetViews>
  <sheetFormatPr defaultColWidth="9.140625" defaultRowHeight="12.75" x14ac:dyDescent="0.2"/>
  <cols>
    <col min="1" max="2" width="14.7109375" style="14" customWidth="1"/>
    <col min="3" max="8" width="14" style="14" customWidth="1"/>
    <col min="9" max="9" width="13.140625" style="14" customWidth="1"/>
    <col min="10" max="16384" width="9.140625" style="14"/>
  </cols>
  <sheetData>
    <row r="1" spans="1:10" x14ac:dyDescent="0.2">
      <c r="A1" s="55"/>
      <c r="B1" s="55"/>
      <c r="C1" s="55"/>
      <c r="D1" s="55"/>
      <c r="E1" s="55"/>
      <c r="F1" s="55"/>
      <c r="G1" s="55"/>
      <c r="H1" s="55"/>
      <c r="I1" s="55"/>
    </row>
    <row r="2" spans="1:10" x14ac:dyDescent="0.2">
      <c r="A2" s="55" t="s">
        <v>0</v>
      </c>
      <c r="B2" s="18" t="s">
        <v>1</v>
      </c>
      <c r="C2" s="56"/>
      <c r="D2" s="56"/>
      <c r="E2" s="57"/>
      <c r="F2" s="55"/>
      <c r="G2" s="58" t="s">
        <v>2</v>
      </c>
      <c r="H2" s="93" t="s">
        <v>208</v>
      </c>
      <c r="I2" s="56"/>
    </row>
    <row r="3" spans="1:10" x14ac:dyDescent="0.2">
      <c r="A3" s="55" t="s">
        <v>4</v>
      </c>
      <c r="B3" s="18" t="s">
        <v>209</v>
      </c>
      <c r="C3" s="56"/>
      <c r="D3" s="56"/>
      <c r="E3" s="57"/>
      <c r="F3" s="55"/>
      <c r="G3" s="58" t="s">
        <v>6</v>
      </c>
      <c r="H3" s="94" t="s">
        <v>210</v>
      </c>
      <c r="I3" s="61"/>
    </row>
    <row r="4" spans="1:10" x14ac:dyDescent="0.2">
      <c r="A4" s="55" t="s">
        <v>8</v>
      </c>
      <c r="B4" s="56" t="s">
        <v>83</v>
      </c>
      <c r="C4" s="56"/>
      <c r="D4" s="56"/>
      <c r="E4" s="57"/>
      <c r="F4" s="55"/>
      <c r="G4" s="58" t="s">
        <v>10</v>
      </c>
      <c r="H4" s="56" t="s">
        <v>11</v>
      </c>
      <c r="I4" s="56"/>
    </row>
    <row r="5" spans="1:10" x14ac:dyDescent="0.2">
      <c r="A5" s="55" t="s">
        <v>12</v>
      </c>
      <c r="B5" s="56" t="s">
        <v>53</v>
      </c>
      <c r="C5" s="61"/>
      <c r="D5" s="61"/>
      <c r="E5" s="57"/>
      <c r="F5" s="55"/>
      <c r="G5" s="58" t="s">
        <v>14</v>
      </c>
      <c r="H5" s="61" t="s">
        <v>211</v>
      </c>
      <c r="I5" s="61"/>
    </row>
    <row r="6" spans="1:10" x14ac:dyDescent="0.2">
      <c r="A6" s="55"/>
      <c r="B6" s="55"/>
      <c r="C6" s="55"/>
      <c r="D6" s="55"/>
      <c r="E6" s="55"/>
      <c r="F6" s="55"/>
      <c r="G6" s="55"/>
      <c r="H6" s="55"/>
      <c r="I6" s="55"/>
    </row>
    <row r="7" spans="1:10" x14ac:dyDescent="0.2">
      <c r="A7" s="55"/>
      <c r="B7" s="55"/>
      <c r="C7" s="55"/>
      <c r="D7" s="55"/>
      <c r="E7" s="55"/>
      <c r="F7" s="55"/>
      <c r="G7" s="55"/>
      <c r="H7" s="55"/>
      <c r="I7" s="55"/>
    </row>
    <row r="8" spans="1:10" x14ac:dyDescent="0.2">
      <c r="A8" s="55" t="s">
        <v>16</v>
      </c>
      <c r="B8" s="55"/>
      <c r="C8" s="57"/>
      <c r="D8" s="57"/>
      <c r="E8" s="57"/>
      <c r="F8" s="57"/>
      <c r="G8" s="57"/>
      <c r="H8" s="57"/>
      <c r="I8" s="57"/>
    </row>
    <row r="9" spans="1:10" ht="30.75" customHeight="1" x14ac:dyDescent="0.2">
      <c r="A9" s="108" t="s">
        <v>212</v>
      </c>
      <c r="B9" s="109"/>
      <c r="C9" s="109"/>
      <c r="D9" s="109"/>
      <c r="E9" s="109"/>
      <c r="F9" s="109"/>
      <c r="G9" s="109"/>
      <c r="H9" s="109"/>
      <c r="I9" s="109"/>
      <c r="J9" s="9"/>
    </row>
    <row r="10" spans="1:10" x14ac:dyDescent="0.2">
      <c r="A10" s="55" t="s">
        <v>18</v>
      </c>
      <c r="B10" s="55"/>
      <c r="C10" s="57"/>
      <c r="D10" s="57"/>
      <c r="E10" s="57"/>
      <c r="F10" s="57"/>
      <c r="G10" s="57"/>
      <c r="H10" s="57"/>
      <c r="I10" s="57"/>
    </row>
    <row r="11" spans="1:10" x14ac:dyDescent="0.2">
      <c r="A11" s="110" t="s">
        <v>213</v>
      </c>
      <c r="B11" s="111"/>
      <c r="C11" s="111"/>
      <c r="D11" s="111"/>
      <c r="E11" s="111"/>
      <c r="F11" s="111"/>
      <c r="G11" s="111"/>
      <c r="H11" s="111"/>
      <c r="I11" s="111"/>
    </row>
    <row r="12" spans="1:10" x14ac:dyDescent="0.2">
      <c r="A12" s="55" t="s">
        <v>20</v>
      </c>
      <c r="B12" s="55"/>
      <c r="C12" s="57"/>
      <c r="D12" s="57"/>
      <c r="E12" s="57"/>
      <c r="F12" s="57"/>
      <c r="G12" s="57"/>
      <c r="H12" s="57"/>
      <c r="I12" s="57"/>
    </row>
    <row r="13" spans="1:10" ht="31.5" customHeight="1" x14ac:dyDescent="0.2">
      <c r="A13" s="108" t="s">
        <v>214</v>
      </c>
      <c r="B13" s="109"/>
      <c r="C13" s="109"/>
      <c r="D13" s="109"/>
      <c r="E13" s="109"/>
      <c r="F13" s="109"/>
      <c r="G13" s="109"/>
      <c r="H13" s="109"/>
      <c r="I13" s="109"/>
    </row>
    <row r="14" spans="1:10" x14ac:dyDescent="0.2">
      <c r="A14" s="62" t="s">
        <v>22</v>
      </c>
      <c r="B14" s="55"/>
      <c r="C14" s="57"/>
      <c r="D14" s="57"/>
      <c r="E14" s="57"/>
      <c r="F14" s="57"/>
      <c r="G14" s="57"/>
      <c r="H14" s="57"/>
      <c r="I14" s="57"/>
    </row>
    <row r="15" spans="1:10" x14ac:dyDescent="0.2">
      <c r="A15" s="55"/>
      <c r="B15" s="55"/>
      <c r="C15" s="57"/>
      <c r="D15" s="57"/>
      <c r="E15" s="57"/>
      <c r="F15" s="57"/>
      <c r="G15" s="57"/>
      <c r="H15" s="57"/>
      <c r="I15" s="57"/>
    </row>
    <row r="16" spans="1:10" x14ac:dyDescent="0.2">
      <c r="A16" s="62" t="s">
        <v>23</v>
      </c>
      <c r="B16" s="55"/>
      <c r="C16" s="57"/>
      <c r="D16" s="57"/>
      <c r="E16" s="57"/>
      <c r="F16" s="57"/>
      <c r="G16" s="57"/>
      <c r="H16" s="57"/>
      <c r="I16" s="57"/>
    </row>
    <row r="17" spans="1:9" x14ac:dyDescent="0.2">
      <c r="A17" s="57"/>
      <c r="B17" s="57"/>
      <c r="C17" s="57"/>
      <c r="D17" s="57"/>
      <c r="E17" s="57"/>
      <c r="F17" s="57"/>
      <c r="G17" s="57"/>
      <c r="H17" s="57"/>
      <c r="I17" s="57"/>
    </row>
    <row r="18" spans="1:9" x14ac:dyDescent="0.2">
      <c r="A18" s="105" t="s">
        <v>24</v>
      </c>
      <c r="B18" s="106"/>
      <c r="C18" s="106"/>
      <c r="D18" s="106"/>
      <c r="E18" s="106"/>
      <c r="F18" s="106"/>
      <c r="G18" s="106"/>
      <c r="H18" s="106"/>
      <c r="I18" s="107"/>
    </row>
    <row r="19" spans="1:9" x14ac:dyDescent="0.2">
      <c r="A19" s="63"/>
      <c r="B19" s="64"/>
      <c r="C19" s="65" t="s">
        <v>25</v>
      </c>
      <c r="D19" s="65" t="s">
        <v>26</v>
      </c>
      <c r="E19" s="65" t="s">
        <v>27</v>
      </c>
      <c r="F19" s="65" t="s">
        <v>28</v>
      </c>
      <c r="G19" s="65" t="s">
        <v>29</v>
      </c>
      <c r="H19" s="65" t="s">
        <v>30</v>
      </c>
      <c r="I19" s="65" t="s">
        <v>31</v>
      </c>
    </row>
    <row r="20" spans="1:9" x14ac:dyDescent="0.2">
      <c r="A20" s="63"/>
      <c r="B20" s="64"/>
      <c r="C20" s="66" t="s">
        <v>32</v>
      </c>
      <c r="D20" s="67" t="s">
        <v>32</v>
      </c>
      <c r="E20" s="66" t="s">
        <v>32</v>
      </c>
      <c r="F20" s="66" t="s">
        <v>32</v>
      </c>
      <c r="G20" s="66" t="s">
        <v>33</v>
      </c>
      <c r="H20" s="66" t="s">
        <v>33</v>
      </c>
      <c r="I20" s="66" t="s">
        <v>33</v>
      </c>
    </row>
    <row r="21" spans="1:9" x14ac:dyDescent="0.2">
      <c r="A21" s="63" t="s">
        <v>34</v>
      </c>
      <c r="B21" s="64"/>
      <c r="C21" s="13">
        <v>981746</v>
      </c>
      <c r="D21" s="13">
        <v>807750</v>
      </c>
      <c r="E21" s="13">
        <v>791250</v>
      </c>
      <c r="F21" s="28">
        <v>950000</v>
      </c>
      <c r="G21" s="28">
        <v>990000</v>
      </c>
      <c r="H21" s="28">
        <v>975000</v>
      </c>
      <c r="I21" s="28">
        <v>1050000</v>
      </c>
    </row>
    <row r="22" spans="1:9" x14ac:dyDescent="0.2">
      <c r="A22" s="63" t="s">
        <v>35</v>
      </c>
      <c r="B22" s="64"/>
      <c r="C22" s="13">
        <v>380369</v>
      </c>
      <c r="D22" s="13">
        <f t="shared" ref="D22:E22" si="0">C33</f>
        <v>231450</v>
      </c>
      <c r="E22" s="13">
        <f t="shared" si="0"/>
        <v>404001</v>
      </c>
      <c r="F22" s="28">
        <f>E33</f>
        <v>446548</v>
      </c>
      <c r="G22" s="28">
        <f t="shared" ref="G22:I22" si="1">F33</f>
        <v>565027</v>
      </c>
      <c r="H22" s="28">
        <f t="shared" si="1"/>
        <v>575027</v>
      </c>
      <c r="I22" s="28">
        <f t="shared" si="1"/>
        <v>585027</v>
      </c>
    </row>
    <row r="23" spans="1:9" x14ac:dyDescent="0.2">
      <c r="A23" s="63" t="s">
        <v>36</v>
      </c>
      <c r="B23" s="64"/>
      <c r="C23" s="13">
        <v>834263</v>
      </c>
      <c r="D23" s="13">
        <v>741105</v>
      </c>
      <c r="E23" s="13">
        <v>808424</v>
      </c>
      <c r="F23" s="28">
        <v>861530</v>
      </c>
      <c r="G23" s="28">
        <v>820000</v>
      </c>
      <c r="H23" s="28">
        <v>850000</v>
      </c>
      <c r="I23" s="28">
        <v>960000</v>
      </c>
    </row>
    <row r="24" spans="1:9" x14ac:dyDescent="0.2">
      <c r="A24" s="63" t="s">
        <v>37</v>
      </c>
      <c r="B24" s="64"/>
      <c r="C24" s="13">
        <v>972432</v>
      </c>
      <c r="D24" s="13">
        <v>668554</v>
      </c>
      <c r="E24" s="24">
        <v>765877</v>
      </c>
      <c r="F24" s="68">
        <v>743051</v>
      </c>
      <c r="G24" s="28">
        <v>810000</v>
      </c>
      <c r="H24" s="28">
        <v>840000</v>
      </c>
      <c r="I24" s="28">
        <v>920000</v>
      </c>
    </row>
    <row r="25" spans="1:9" x14ac:dyDescent="0.2">
      <c r="A25" s="63"/>
      <c r="B25" s="64"/>
      <c r="C25" s="68"/>
      <c r="D25" s="28"/>
      <c r="E25" s="28"/>
      <c r="F25" s="28"/>
      <c r="G25" s="28"/>
      <c r="H25" s="28"/>
      <c r="I25" s="28"/>
    </row>
    <row r="26" spans="1:9" x14ac:dyDescent="0.2">
      <c r="A26" s="63" t="s">
        <v>38</v>
      </c>
      <c r="B26" s="61"/>
      <c r="C26" s="69"/>
      <c r="D26" s="69"/>
      <c r="E26" s="69"/>
      <c r="F26" s="69"/>
      <c r="G26" s="69"/>
      <c r="H26" s="69"/>
      <c r="I26" s="68"/>
    </row>
    <row r="27" spans="1:9" x14ac:dyDescent="0.2">
      <c r="A27" s="70" t="s">
        <v>39</v>
      </c>
      <c r="B27" s="64"/>
      <c r="C27" s="68"/>
      <c r="D27" s="71"/>
      <c r="E27" s="69"/>
      <c r="F27" s="69"/>
      <c r="G27" s="69"/>
      <c r="H27" s="69"/>
      <c r="I27" s="68"/>
    </row>
    <row r="28" spans="1:9" x14ac:dyDescent="0.2">
      <c r="A28" s="72"/>
      <c r="B28" s="73"/>
      <c r="C28" s="13">
        <v>-10750</v>
      </c>
      <c r="D28" s="13">
        <v>100000</v>
      </c>
      <c r="E28" s="28"/>
      <c r="F28" s="28"/>
      <c r="G28" s="28"/>
      <c r="H28" s="28"/>
      <c r="I28" s="28"/>
    </row>
    <row r="29" spans="1:9" x14ac:dyDescent="0.2">
      <c r="A29" s="72"/>
      <c r="B29" s="73"/>
      <c r="C29" s="68"/>
      <c r="D29" s="28"/>
      <c r="E29" s="28"/>
      <c r="F29" s="28"/>
      <c r="G29" s="28"/>
      <c r="H29" s="28"/>
      <c r="I29" s="28"/>
    </row>
    <row r="30" spans="1:9" x14ac:dyDescent="0.2">
      <c r="A30" s="72"/>
      <c r="B30" s="73"/>
      <c r="C30" s="68"/>
      <c r="D30" s="28"/>
      <c r="E30" s="28"/>
      <c r="F30" s="28"/>
      <c r="G30" s="28"/>
      <c r="H30" s="28"/>
      <c r="I30" s="28"/>
    </row>
    <row r="31" spans="1:9" x14ac:dyDescent="0.2">
      <c r="A31" s="63" t="s">
        <v>40</v>
      </c>
      <c r="B31" s="64"/>
      <c r="C31" s="68">
        <f t="shared" ref="C31:I31" si="2">SUM(C28:C30)</f>
        <v>-10750</v>
      </c>
      <c r="D31" s="68">
        <f t="shared" si="2"/>
        <v>100000</v>
      </c>
      <c r="E31" s="68">
        <f t="shared" si="2"/>
        <v>0</v>
      </c>
      <c r="F31" s="68">
        <f t="shared" si="2"/>
        <v>0</v>
      </c>
      <c r="G31" s="68">
        <f t="shared" si="2"/>
        <v>0</v>
      </c>
      <c r="H31" s="68">
        <f t="shared" si="2"/>
        <v>0</v>
      </c>
      <c r="I31" s="68">
        <f t="shared" si="2"/>
        <v>0</v>
      </c>
    </row>
    <row r="32" spans="1:9" x14ac:dyDescent="0.2">
      <c r="A32" s="63"/>
      <c r="B32" s="64"/>
      <c r="C32" s="68"/>
      <c r="D32" s="28"/>
      <c r="E32" s="28"/>
      <c r="F32" s="28"/>
      <c r="G32" s="28"/>
      <c r="H32" s="28"/>
      <c r="I32" s="28"/>
    </row>
    <row r="33" spans="1:9" x14ac:dyDescent="0.2">
      <c r="A33" s="63" t="s">
        <v>41</v>
      </c>
      <c r="B33" s="64"/>
      <c r="C33" s="68">
        <f>+C22+C23-C24+C31</f>
        <v>231450</v>
      </c>
      <c r="D33" s="68">
        <f t="shared" ref="D33:I33" si="3">+D22+D23-D24+D31</f>
        <v>404001</v>
      </c>
      <c r="E33" s="68">
        <f>+E22+E23-E24+E31</f>
        <v>446548</v>
      </c>
      <c r="F33" s="68">
        <f t="shared" si="3"/>
        <v>565027</v>
      </c>
      <c r="G33" s="68">
        <f>+G22+G23-G24+G31</f>
        <v>575027</v>
      </c>
      <c r="H33" s="68">
        <f>+H22+H23-H24+H31</f>
        <v>585027</v>
      </c>
      <c r="I33" s="68">
        <f t="shared" si="3"/>
        <v>625027</v>
      </c>
    </row>
    <row r="34" spans="1:9" x14ac:dyDescent="0.2">
      <c r="A34" s="72"/>
      <c r="B34" s="73"/>
      <c r="C34" s="74"/>
      <c r="D34" s="75"/>
      <c r="E34" s="75"/>
      <c r="F34" s="28"/>
      <c r="G34" s="28"/>
      <c r="H34" s="28"/>
      <c r="I34" s="28"/>
    </row>
    <row r="35" spans="1:9" x14ac:dyDescent="0.2">
      <c r="A35" s="63" t="s">
        <v>42</v>
      </c>
      <c r="B35" s="64"/>
      <c r="C35" s="25">
        <v>490967</v>
      </c>
      <c r="D35" s="25">
        <v>549936</v>
      </c>
      <c r="E35" s="13">
        <v>484067</v>
      </c>
      <c r="F35" s="28">
        <v>506407</v>
      </c>
      <c r="G35" s="28">
        <v>428246.04</v>
      </c>
      <c r="H35" s="28">
        <v>520000</v>
      </c>
      <c r="I35" s="28">
        <v>555000</v>
      </c>
    </row>
    <row r="36" spans="1:9" x14ac:dyDescent="0.2">
      <c r="A36" s="72"/>
      <c r="B36" s="73"/>
      <c r="C36" s="74"/>
      <c r="D36" s="75"/>
      <c r="E36" s="75"/>
      <c r="F36" s="28"/>
      <c r="G36" s="28"/>
      <c r="H36" s="28"/>
      <c r="I36" s="28"/>
    </row>
    <row r="37" spans="1:9" x14ac:dyDescent="0.2">
      <c r="A37" s="63" t="s">
        <v>43</v>
      </c>
      <c r="B37" s="76"/>
      <c r="C37" s="77">
        <f>C33-C35</f>
        <v>-259517</v>
      </c>
      <c r="D37" s="77">
        <f t="shared" ref="D37:I37" si="4">D33-D35</f>
        <v>-145935</v>
      </c>
      <c r="E37" s="77">
        <f t="shared" si="4"/>
        <v>-37519</v>
      </c>
      <c r="F37" s="78">
        <f t="shared" si="4"/>
        <v>58620</v>
      </c>
      <c r="G37" s="78">
        <f t="shared" si="4"/>
        <v>146780.96000000002</v>
      </c>
      <c r="H37" s="78">
        <f t="shared" si="4"/>
        <v>65027</v>
      </c>
      <c r="I37" s="78">
        <f t="shared" si="4"/>
        <v>70027</v>
      </c>
    </row>
    <row r="38" spans="1:9" x14ac:dyDescent="0.2">
      <c r="A38" s="79"/>
      <c r="B38" s="79"/>
      <c r="C38" s="80"/>
      <c r="D38" s="80"/>
      <c r="E38" s="80"/>
      <c r="F38" s="80"/>
      <c r="G38" s="80"/>
      <c r="H38" s="80"/>
      <c r="I38" s="80"/>
    </row>
    <row r="39" spans="1:9" x14ac:dyDescent="0.2">
      <c r="A39" s="81" t="s">
        <v>44</v>
      </c>
      <c r="B39" s="56"/>
      <c r="C39" s="82"/>
      <c r="D39" s="82"/>
      <c r="E39" s="82"/>
      <c r="F39" s="82"/>
      <c r="G39" s="82"/>
      <c r="H39" s="82"/>
      <c r="I39" s="82"/>
    </row>
    <row r="40" spans="1:9" x14ac:dyDescent="0.2">
      <c r="A40" s="83" t="s">
        <v>45</v>
      </c>
      <c r="B40" s="73"/>
      <c r="C40" s="75"/>
      <c r="D40" s="75"/>
      <c r="E40" s="75"/>
      <c r="F40" s="75"/>
      <c r="G40" s="75"/>
      <c r="H40" s="75"/>
      <c r="I40" s="75"/>
    </row>
    <row r="41" spans="1:9" x14ac:dyDescent="0.2">
      <c r="A41" s="63"/>
      <c r="B41" s="64"/>
      <c r="C41" s="28"/>
      <c r="D41" s="28"/>
      <c r="E41" s="28"/>
      <c r="F41" s="28"/>
      <c r="G41" s="28"/>
      <c r="H41" s="28"/>
      <c r="I41" s="28"/>
    </row>
    <row r="42" spans="1:9" x14ac:dyDescent="0.2">
      <c r="A42" s="63" t="s">
        <v>46</v>
      </c>
      <c r="B42" s="64"/>
      <c r="C42" s="28"/>
      <c r="D42" s="28"/>
      <c r="E42" s="28"/>
      <c r="F42" s="28"/>
      <c r="G42" s="28"/>
      <c r="H42" s="28"/>
      <c r="I42" s="28"/>
    </row>
    <row r="43" spans="1:9" x14ac:dyDescent="0.2">
      <c r="A43" s="63"/>
      <c r="B43" s="64"/>
      <c r="C43" s="28"/>
      <c r="D43" s="28"/>
      <c r="E43" s="28"/>
      <c r="F43" s="28"/>
      <c r="G43" s="28"/>
      <c r="H43" s="28"/>
      <c r="I43" s="28"/>
    </row>
    <row r="44" spans="1:9" x14ac:dyDescent="0.2">
      <c r="A44" s="84" t="s">
        <v>47</v>
      </c>
      <c r="B44" s="76"/>
      <c r="C44" s="28"/>
      <c r="D44" s="28"/>
      <c r="E44" s="28"/>
      <c r="F44" s="28"/>
      <c r="G44" s="28"/>
      <c r="H44" s="28"/>
      <c r="I44" s="28"/>
    </row>
    <row r="45" spans="1:9" x14ac:dyDescent="0.2">
      <c r="A45" s="85" t="s">
        <v>48</v>
      </c>
      <c r="B45" s="86"/>
      <c r="C45" s="28"/>
      <c r="D45" s="28"/>
      <c r="E45" s="28"/>
      <c r="F45" s="28"/>
      <c r="G45" s="28"/>
      <c r="H45" s="28"/>
      <c r="I45" s="28"/>
    </row>
    <row r="46" spans="1:9" x14ac:dyDescent="0.2">
      <c r="A46" s="55"/>
      <c r="B46" s="55"/>
      <c r="C46" s="55"/>
      <c r="D46" s="55"/>
      <c r="E46" s="55"/>
      <c r="F46" s="55"/>
      <c r="G46" s="55"/>
      <c r="H46" s="55"/>
      <c r="I46" s="55"/>
    </row>
    <row r="47" spans="1:9" x14ac:dyDescent="0.2">
      <c r="A47" s="55"/>
      <c r="B47" s="55"/>
      <c r="C47" s="55"/>
      <c r="D47" s="55"/>
      <c r="E47" s="55"/>
      <c r="F47" s="55"/>
      <c r="G47" s="55"/>
      <c r="H47" s="55"/>
      <c r="I47" s="55"/>
    </row>
    <row r="48" spans="1:9" x14ac:dyDescent="0.2">
      <c r="A48" s="55"/>
      <c r="B48" s="55"/>
      <c r="C48" s="55"/>
      <c r="D48" s="55"/>
      <c r="E48" s="55"/>
      <c r="F48" s="55"/>
      <c r="G48" s="55"/>
      <c r="H48" s="55"/>
      <c r="I48" s="55"/>
    </row>
  </sheetData>
  <sheetProtection selectLockedCells="1"/>
  <mergeCells count="4">
    <mergeCell ref="A9:I9"/>
    <mergeCell ref="A11:I11"/>
    <mergeCell ref="A13:I13"/>
    <mergeCell ref="A18:I18"/>
  </mergeCells>
  <printOptions horizontalCentered="1"/>
  <pageMargins left="0.75" right="0.75" top="0.6" bottom="0.55000000000000004" header="0.28000000000000003" footer="0.16"/>
  <pageSetup scale="82"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Normal="100" workbookViewId="0">
      <selection activeCell="E38" sqref="E38"/>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0</v>
      </c>
      <c r="B2" s="22" t="s">
        <v>1</v>
      </c>
      <c r="C2" s="11"/>
      <c r="D2" s="11"/>
      <c r="E2" s="30"/>
      <c r="F2" s="10"/>
      <c r="G2" s="31" t="s">
        <v>2</v>
      </c>
      <c r="H2" s="11" t="s">
        <v>133</v>
      </c>
      <c r="I2" s="11"/>
    </row>
    <row r="3" spans="1:9" x14ac:dyDescent="0.2">
      <c r="A3" s="10" t="s">
        <v>4</v>
      </c>
      <c r="B3" s="22" t="s">
        <v>134</v>
      </c>
      <c r="C3" s="11"/>
      <c r="D3" s="11"/>
      <c r="E3" s="30"/>
      <c r="F3" s="10"/>
      <c r="G3" s="31" t="s">
        <v>6</v>
      </c>
      <c r="H3" s="12" t="s">
        <v>135</v>
      </c>
      <c r="I3" s="12"/>
    </row>
    <row r="4" spans="1:9" x14ac:dyDescent="0.2">
      <c r="A4" s="10" t="s">
        <v>8</v>
      </c>
      <c r="B4" s="22" t="s">
        <v>136</v>
      </c>
      <c r="C4" s="11"/>
      <c r="D4" s="11"/>
      <c r="E4" s="30"/>
      <c r="F4" s="10"/>
      <c r="G4" s="31" t="s">
        <v>10</v>
      </c>
      <c r="H4" s="22" t="s">
        <v>11</v>
      </c>
      <c r="I4" s="11"/>
    </row>
    <row r="5" spans="1:9" x14ac:dyDescent="0.2">
      <c r="A5" s="10" t="s">
        <v>12</v>
      </c>
      <c r="B5" s="22" t="s">
        <v>105</v>
      </c>
      <c r="C5" s="12"/>
      <c r="D5" s="12"/>
      <c r="E5" s="30"/>
      <c r="F5" s="10"/>
      <c r="G5" s="31" t="s">
        <v>14</v>
      </c>
      <c r="H5" s="23" t="s">
        <v>144</v>
      </c>
      <c r="I5" s="12"/>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16</v>
      </c>
      <c r="B8" s="10"/>
      <c r="C8" s="30"/>
      <c r="D8" s="30"/>
      <c r="E8" s="30"/>
      <c r="F8" s="30"/>
      <c r="G8" s="30"/>
      <c r="H8" s="30"/>
      <c r="I8" s="30"/>
    </row>
    <row r="9" spans="1:9" x14ac:dyDescent="0.2">
      <c r="A9" s="10" t="s">
        <v>139</v>
      </c>
      <c r="B9" s="10"/>
      <c r="C9" s="30"/>
      <c r="D9" s="30"/>
      <c r="E9" s="30"/>
      <c r="F9" s="30"/>
      <c r="G9" s="30"/>
      <c r="H9" s="30"/>
      <c r="I9" s="30"/>
    </row>
    <row r="10" spans="1:9" x14ac:dyDescent="0.2">
      <c r="A10" s="10" t="s">
        <v>140</v>
      </c>
      <c r="B10" s="10"/>
      <c r="C10" s="30"/>
      <c r="D10" s="30"/>
      <c r="E10" s="30"/>
      <c r="F10" s="30"/>
      <c r="G10" s="30"/>
      <c r="H10" s="30"/>
      <c r="I10" s="30"/>
    </row>
    <row r="11" spans="1:9" x14ac:dyDescent="0.2">
      <c r="A11" s="10" t="s">
        <v>18</v>
      </c>
      <c r="B11" s="10"/>
      <c r="C11" s="30"/>
      <c r="D11" s="30"/>
      <c r="E11" s="30"/>
      <c r="F11" s="30"/>
      <c r="G11" s="30"/>
      <c r="H11" s="30"/>
      <c r="I11" s="30"/>
    </row>
    <row r="12" spans="1:9" x14ac:dyDescent="0.2">
      <c r="A12" s="95" t="s">
        <v>141</v>
      </c>
      <c r="B12" s="10"/>
      <c r="C12" s="30"/>
      <c r="D12" s="30"/>
      <c r="E12" s="30"/>
      <c r="F12" s="30"/>
      <c r="G12" s="30"/>
      <c r="H12" s="30"/>
      <c r="I12" s="30"/>
    </row>
    <row r="13" spans="1:9" x14ac:dyDescent="0.2">
      <c r="A13" s="10" t="s">
        <v>20</v>
      </c>
      <c r="B13" s="10"/>
      <c r="C13" s="30"/>
      <c r="D13" s="30"/>
      <c r="E13" s="30"/>
      <c r="F13" s="30"/>
      <c r="G13" s="30"/>
      <c r="H13" s="30"/>
      <c r="I13" s="30"/>
    </row>
    <row r="14" spans="1:9" x14ac:dyDescent="0.2">
      <c r="A14" s="15" t="s">
        <v>142</v>
      </c>
      <c r="B14" s="10"/>
      <c r="C14" s="30"/>
      <c r="D14" s="30"/>
      <c r="E14" s="30"/>
      <c r="F14" s="30"/>
      <c r="G14" s="30"/>
      <c r="H14" s="30"/>
      <c r="I14" s="30"/>
    </row>
    <row r="15" spans="1:9" x14ac:dyDescent="0.2">
      <c r="A15" s="15" t="s">
        <v>143</v>
      </c>
      <c r="B15" s="10"/>
      <c r="C15" s="30"/>
      <c r="D15" s="30"/>
      <c r="E15" s="30"/>
      <c r="F15" s="30"/>
      <c r="G15" s="30"/>
      <c r="H15" s="30"/>
      <c r="I15" s="30"/>
    </row>
    <row r="16" spans="1:9" x14ac:dyDescent="0.2">
      <c r="A16" s="32" t="s">
        <v>22</v>
      </c>
      <c r="B16" s="10"/>
      <c r="C16" s="30"/>
      <c r="D16" s="30"/>
      <c r="E16" s="30"/>
      <c r="F16" s="30"/>
      <c r="G16" s="30"/>
      <c r="H16" s="30"/>
      <c r="I16" s="30"/>
    </row>
    <row r="17" spans="1:9" x14ac:dyDescent="0.2">
      <c r="A17" s="10"/>
      <c r="B17" s="10"/>
      <c r="C17" s="30"/>
      <c r="D17" s="30"/>
      <c r="E17" s="30"/>
      <c r="F17" s="30"/>
      <c r="G17" s="30"/>
      <c r="H17" s="30"/>
      <c r="I17" s="30"/>
    </row>
    <row r="18" spans="1:9" x14ac:dyDescent="0.2">
      <c r="A18" s="32" t="s">
        <v>23</v>
      </c>
      <c r="B18" s="10"/>
      <c r="C18" s="30"/>
      <c r="D18" s="30"/>
      <c r="E18" s="30"/>
      <c r="F18" s="30"/>
      <c r="G18" s="30"/>
      <c r="H18" s="30"/>
      <c r="I18" s="30"/>
    </row>
    <row r="19" spans="1:9" x14ac:dyDescent="0.2">
      <c r="A19" s="30" t="s">
        <v>145</v>
      </c>
      <c r="B19" s="30"/>
      <c r="C19" s="30"/>
      <c r="D19" s="30"/>
      <c r="E19" s="30"/>
      <c r="F19" s="30"/>
      <c r="G19" s="30"/>
      <c r="H19" s="30"/>
      <c r="I19" s="30"/>
    </row>
    <row r="20" spans="1:9" x14ac:dyDescent="0.2">
      <c r="A20" s="100" t="s">
        <v>24</v>
      </c>
      <c r="B20" s="101"/>
      <c r="C20" s="101"/>
      <c r="D20" s="101"/>
      <c r="E20" s="101"/>
      <c r="F20" s="101"/>
      <c r="G20" s="101"/>
      <c r="H20" s="101"/>
      <c r="I20" s="102"/>
    </row>
    <row r="21" spans="1:9" x14ac:dyDescent="0.2">
      <c r="A21" s="33"/>
      <c r="B21" s="34"/>
      <c r="C21" s="35" t="s">
        <v>25</v>
      </c>
      <c r="D21" s="35" t="s">
        <v>26</v>
      </c>
      <c r="E21" s="35" t="s">
        <v>27</v>
      </c>
      <c r="F21" s="35" t="s">
        <v>28</v>
      </c>
      <c r="G21" s="35" t="s">
        <v>29</v>
      </c>
      <c r="H21" s="35" t="s">
        <v>30</v>
      </c>
      <c r="I21" s="35" t="s">
        <v>31</v>
      </c>
    </row>
    <row r="22" spans="1:9" x14ac:dyDescent="0.2">
      <c r="A22" s="33"/>
      <c r="B22" s="34"/>
      <c r="C22" s="36" t="s">
        <v>32</v>
      </c>
      <c r="D22" s="37" t="s">
        <v>32</v>
      </c>
      <c r="E22" s="36" t="s">
        <v>32</v>
      </c>
      <c r="F22" s="36" t="s">
        <v>32</v>
      </c>
      <c r="G22" s="36" t="s">
        <v>33</v>
      </c>
      <c r="H22" s="36" t="s">
        <v>33</v>
      </c>
      <c r="I22" s="36" t="s">
        <v>33</v>
      </c>
    </row>
    <row r="23" spans="1:9" x14ac:dyDescent="0.2">
      <c r="A23" s="33" t="s">
        <v>34</v>
      </c>
      <c r="B23" s="34"/>
      <c r="C23" s="24">
        <v>520687</v>
      </c>
      <c r="D23" s="13">
        <v>520687</v>
      </c>
      <c r="E23" s="13">
        <v>965000</v>
      </c>
      <c r="F23" s="13">
        <v>1057775</v>
      </c>
      <c r="G23" s="13">
        <v>1026167</v>
      </c>
      <c r="H23" s="13">
        <v>1026167</v>
      </c>
      <c r="I23" s="13">
        <v>1026167</v>
      </c>
    </row>
    <row r="24" spans="1:9" x14ac:dyDescent="0.2">
      <c r="A24" s="33" t="s">
        <v>35</v>
      </c>
      <c r="B24" s="34"/>
      <c r="C24" s="24">
        <v>0</v>
      </c>
      <c r="D24" s="13">
        <f t="shared" ref="D24:I24" si="0">C35</f>
        <v>65003</v>
      </c>
      <c r="E24" s="13">
        <f t="shared" si="0"/>
        <v>260618</v>
      </c>
      <c r="F24" s="13">
        <f t="shared" si="0"/>
        <v>363972</v>
      </c>
      <c r="G24" s="13">
        <f t="shared" si="0"/>
        <v>468279</v>
      </c>
      <c r="H24" s="13">
        <f t="shared" si="0"/>
        <v>468279</v>
      </c>
      <c r="I24" s="13">
        <f t="shared" si="0"/>
        <v>468279</v>
      </c>
    </row>
    <row r="25" spans="1:9" x14ac:dyDescent="0.2">
      <c r="A25" s="33" t="s">
        <v>36</v>
      </c>
      <c r="B25" s="34"/>
      <c r="C25" s="24">
        <v>361307</v>
      </c>
      <c r="D25" s="13">
        <v>439094</v>
      </c>
      <c r="E25" s="13">
        <v>596301</v>
      </c>
      <c r="F25" s="13">
        <v>604442</v>
      </c>
      <c r="G25" s="13">
        <v>500000</v>
      </c>
      <c r="H25" s="13">
        <v>500000</v>
      </c>
      <c r="I25" s="13">
        <v>500000</v>
      </c>
    </row>
    <row r="26" spans="1:9" x14ac:dyDescent="0.2">
      <c r="A26" s="33" t="s">
        <v>37</v>
      </c>
      <c r="B26" s="34"/>
      <c r="C26" s="24">
        <v>446304</v>
      </c>
      <c r="D26" s="13">
        <v>417593</v>
      </c>
      <c r="E26" s="13">
        <v>492947</v>
      </c>
      <c r="F26" s="24">
        <v>500135</v>
      </c>
      <c r="G26" s="13">
        <v>500000</v>
      </c>
      <c r="H26" s="13">
        <v>500000</v>
      </c>
      <c r="I26" s="13">
        <v>500000</v>
      </c>
    </row>
    <row r="27" spans="1:9" x14ac:dyDescent="0.2">
      <c r="A27" s="33"/>
      <c r="B27" s="34"/>
      <c r="C27" s="24"/>
      <c r="D27" s="13"/>
      <c r="E27" s="13"/>
      <c r="F27" s="13"/>
      <c r="G27" s="13"/>
      <c r="H27" s="13"/>
      <c r="I27" s="13"/>
    </row>
    <row r="28" spans="1:9" x14ac:dyDescent="0.2">
      <c r="A28" s="33" t="s">
        <v>38</v>
      </c>
      <c r="B28" s="12"/>
      <c r="C28" s="38"/>
      <c r="D28" s="38"/>
      <c r="E28" s="38"/>
      <c r="F28" s="38"/>
      <c r="G28" s="38"/>
      <c r="H28" s="38"/>
      <c r="I28" s="24"/>
    </row>
    <row r="29" spans="1:9" x14ac:dyDescent="0.2">
      <c r="A29" s="39" t="s">
        <v>39</v>
      </c>
      <c r="B29" s="34"/>
      <c r="C29" s="24"/>
      <c r="D29" s="40"/>
      <c r="E29" s="38"/>
      <c r="F29" s="38"/>
      <c r="G29" s="38"/>
      <c r="H29" s="38"/>
      <c r="I29" s="24"/>
    </row>
    <row r="30" spans="1:9" x14ac:dyDescent="0.2">
      <c r="A30" s="41"/>
      <c r="B30" s="42"/>
      <c r="C30" s="24">
        <v>150000</v>
      </c>
      <c r="D30" s="13">
        <v>174114</v>
      </c>
      <c r="E30" s="13">
        <v>0</v>
      </c>
      <c r="F30" s="13">
        <v>0</v>
      </c>
      <c r="G30" s="13"/>
      <c r="H30" s="13"/>
      <c r="I30" s="13"/>
    </row>
    <row r="31" spans="1:9" x14ac:dyDescent="0.2">
      <c r="A31" s="41"/>
      <c r="B31" s="42"/>
      <c r="C31" s="24"/>
      <c r="D31" s="13"/>
      <c r="E31" s="13"/>
      <c r="F31" s="13"/>
      <c r="G31" s="13"/>
      <c r="H31" s="13"/>
      <c r="I31" s="13"/>
    </row>
    <row r="32" spans="1:9" x14ac:dyDescent="0.2">
      <c r="A32" s="41"/>
      <c r="B32" s="42"/>
      <c r="C32" s="24"/>
      <c r="D32" s="13"/>
      <c r="E32" s="13"/>
      <c r="F32" s="13"/>
      <c r="G32" s="13"/>
      <c r="H32" s="13"/>
      <c r="I32" s="13"/>
    </row>
    <row r="33" spans="1:9" x14ac:dyDescent="0.2">
      <c r="A33" s="33" t="s">
        <v>40</v>
      </c>
      <c r="B33" s="34"/>
      <c r="C33" s="24">
        <f t="shared" ref="C33:I33" si="1">SUM(C30:C32)</f>
        <v>150000</v>
      </c>
      <c r="D33" s="24">
        <f t="shared" si="1"/>
        <v>174114</v>
      </c>
      <c r="E33" s="24">
        <f t="shared" si="1"/>
        <v>0</v>
      </c>
      <c r="F33" s="24">
        <f t="shared" si="1"/>
        <v>0</v>
      </c>
      <c r="G33" s="24">
        <f t="shared" si="1"/>
        <v>0</v>
      </c>
      <c r="H33" s="24">
        <f t="shared" si="1"/>
        <v>0</v>
      </c>
      <c r="I33" s="24">
        <f t="shared" si="1"/>
        <v>0</v>
      </c>
    </row>
    <row r="34" spans="1:9" x14ac:dyDescent="0.2">
      <c r="A34" s="33"/>
      <c r="B34" s="34"/>
      <c r="C34" s="24"/>
      <c r="D34" s="13"/>
      <c r="E34" s="13"/>
      <c r="F34" s="13"/>
      <c r="G34" s="13"/>
      <c r="H34" s="13"/>
      <c r="I34" s="13"/>
    </row>
    <row r="35" spans="1:9" x14ac:dyDescent="0.2">
      <c r="A35" s="33" t="s">
        <v>41</v>
      </c>
      <c r="B35" s="34"/>
      <c r="C35" s="24">
        <f>+C24+C25-C26+C33</f>
        <v>65003</v>
      </c>
      <c r="D35" s="24">
        <f t="shared" ref="D35:I35" si="2">+D24+D25-D26+D33</f>
        <v>260618</v>
      </c>
      <c r="E35" s="24">
        <f>+E24+E25-E26+E33</f>
        <v>363972</v>
      </c>
      <c r="F35" s="24">
        <f t="shared" si="2"/>
        <v>468279</v>
      </c>
      <c r="G35" s="24">
        <f>+G24+G25-G26+G33</f>
        <v>468279</v>
      </c>
      <c r="H35" s="24">
        <f>+H24+H25-H26+H33</f>
        <v>468279</v>
      </c>
      <c r="I35" s="24">
        <f t="shared" si="2"/>
        <v>468279</v>
      </c>
    </row>
    <row r="36" spans="1:9" x14ac:dyDescent="0.2">
      <c r="A36" s="41"/>
      <c r="B36" s="42"/>
      <c r="C36" s="43"/>
      <c r="D36" s="25"/>
      <c r="E36" s="25"/>
      <c r="F36" s="13"/>
      <c r="G36" s="13"/>
      <c r="H36" s="13"/>
      <c r="I36" s="13"/>
    </row>
    <row r="37" spans="1:9" x14ac:dyDescent="0.2">
      <c r="A37" s="33" t="s">
        <v>42</v>
      </c>
      <c r="B37" s="34"/>
      <c r="C37" s="43">
        <v>16601</v>
      </c>
      <c r="D37" s="25">
        <v>65422</v>
      </c>
      <c r="E37" s="25">
        <v>90509</v>
      </c>
      <c r="F37" s="13">
        <v>3367</v>
      </c>
      <c r="G37" s="13"/>
      <c r="H37" s="13"/>
      <c r="I37" s="13"/>
    </row>
    <row r="38" spans="1:9" x14ac:dyDescent="0.2">
      <c r="A38" s="41"/>
      <c r="B38" s="42"/>
      <c r="C38" s="43"/>
      <c r="D38" s="25"/>
      <c r="E38" s="25"/>
      <c r="F38" s="13"/>
      <c r="G38" s="13"/>
      <c r="H38" s="13"/>
      <c r="I38" s="13"/>
    </row>
    <row r="39" spans="1:9" x14ac:dyDescent="0.2">
      <c r="A39" s="33" t="s">
        <v>43</v>
      </c>
      <c r="B39" s="44"/>
      <c r="C39" s="45">
        <f>C35-C37</f>
        <v>48402</v>
      </c>
      <c r="D39" s="45">
        <f t="shared" ref="D39:I39" si="3">D35-D37</f>
        <v>195196</v>
      </c>
      <c r="E39" s="45">
        <f t="shared" si="3"/>
        <v>273463</v>
      </c>
      <c r="F39" s="46">
        <f t="shared" si="3"/>
        <v>464912</v>
      </c>
      <c r="G39" s="46">
        <f t="shared" si="3"/>
        <v>468279</v>
      </c>
      <c r="H39" s="46">
        <f t="shared" si="3"/>
        <v>468279</v>
      </c>
      <c r="I39" s="46">
        <f t="shared" si="3"/>
        <v>468279</v>
      </c>
    </row>
    <row r="40" spans="1:9" x14ac:dyDescent="0.2">
      <c r="A40" s="47"/>
      <c r="B40" s="47"/>
      <c r="C40" s="48"/>
      <c r="D40" s="48"/>
      <c r="E40" s="48"/>
      <c r="F40" s="48"/>
      <c r="G40" s="48"/>
      <c r="H40" s="48"/>
      <c r="I40" s="48"/>
    </row>
    <row r="41" spans="1:9" x14ac:dyDescent="0.2">
      <c r="A41" s="49" t="s">
        <v>44</v>
      </c>
      <c r="B41" s="11"/>
      <c r="C41" s="50"/>
      <c r="D41" s="50"/>
      <c r="E41" s="50"/>
      <c r="F41" s="50"/>
      <c r="G41" s="50"/>
      <c r="H41" s="50"/>
      <c r="I41" s="50"/>
    </row>
    <row r="42" spans="1:9" x14ac:dyDescent="0.2">
      <c r="A42" s="51" t="s">
        <v>45</v>
      </c>
      <c r="B42" s="42"/>
      <c r="C42" s="25"/>
      <c r="D42" s="25"/>
      <c r="E42" s="25"/>
      <c r="F42" s="25"/>
      <c r="G42" s="25"/>
      <c r="H42" s="25"/>
      <c r="I42" s="25"/>
    </row>
    <row r="43" spans="1:9" x14ac:dyDescent="0.2">
      <c r="A43" s="33"/>
      <c r="B43" s="34"/>
      <c r="C43" s="13"/>
      <c r="D43" s="13"/>
      <c r="E43" s="13"/>
      <c r="F43" s="13"/>
      <c r="G43" s="13"/>
      <c r="H43" s="13"/>
      <c r="I43" s="13"/>
    </row>
    <row r="44" spans="1:9" x14ac:dyDescent="0.2">
      <c r="A44" s="33" t="s">
        <v>46</v>
      </c>
      <c r="B44" s="34"/>
      <c r="C44" s="13"/>
      <c r="D44" s="13"/>
      <c r="E44" s="13"/>
      <c r="F44" s="13"/>
      <c r="G44" s="13"/>
      <c r="H44" s="13"/>
      <c r="I44" s="13"/>
    </row>
    <row r="45" spans="1:9" x14ac:dyDescent="0.2">
      <c r="A45" s="33"/>
      <c r="B45" s="34"/>
      <c r="C45" s="13"/>
      <c r="D45" s="13"/>
      <c r="E45" s="13"/>
      <c r="F45" s="13"/>
      <c r="G45" s="13"/>
      <c r="H45" s="13"/>
      <c r="I45" s="13"/>
    </row>
    <row r="46" spans="1:9" x14ac:dyDescent="0.2">
      <c r="A46" s="52" t="s">
        <v>47</v>
      </c>
      <c r="B46" s="44"/>
      <c r="C46" s="13"/>
      <c r="D46" s="13"/>
      <c r="E46" s="13"/>
      <c r="F46" s="13"/>
      <c r="G46" s="13"/>
      <c r="H46" s="13"/>
      <c r="I46" s="13"/>
    </row>
    <row r="47" spans="1:9" x14ac:dyDescent="0.2">
      <c r="A47" s="53" t="s">
        <v>48</v>
      </c>
      <c r="B47" s="54"/>
      <c r="C47" s="13"/>
      <c r="D47" s="13"/>
      <c r="E47" s="13"/>
      <c r="F47" s="13"/>
      <c r="G47" s="13"/>
      <c r="H47" s="13"/>
      <c r="I47" s="13"/>
    </row>
    <row r="48" spans="1:9" x14ac:dyDescent="0.2">
      <c r="A48" s="10"/>
      <c r="B48" s="10"/>
      <c r="C48" s="10"/>
      <c r="D48" s="10"/>
      <c r="E48" s="10"/>
      <c r="F48" s="10"/>
      <c r="G48" s="10"/>
      <c r="H48" s="10"/>
      <c r="I48" s="10"/>
    </row>
  </sheetData>
  <sheetProtection selectLockedCells="1"/>
  <mergeCells count="1">
    <mergeCell ref="A20:I20"/>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zoomScaleNormal="100" workbookViewId="0">
      <selection activeCell="L28" sqref="L28"/>
    </sheetView>
  </sheetViews>
  <sheetFormatPr defaultRowHeight="12.75" x14ac:dyDescent="0.2"/>
  <cols>
    <col min="1" max="2" width="14.7109375" customWidth="1"/>
    <col min="3" max="8" width="14" customWidth="1"/>
    <col min="9" max="9" width="13.140625" customWidth="1"/>
  </cols>
  <sheetData>
    <row r="1" spans="1:10" x14ac:dyDescent="0.2">
      <c r="A1" s="10"/>
      <c r="B1" s="10"/>
      <c r="C1" s="10"/>
      <c r="D1" s="10"/>
      <c r="E1" s="10"/>
      <c r="F1" s="10"/>
      <c r="G1" s="10"/>
      <c r="H1" s="10"/>
      <c r="I1" s="10"/>
    </row>
    <row r="2" spans="1:10" x14ac:dyDescent="0.2">
      <c r="A2" s="10" t="s">
        <v>0</v>
      </c>
      <c r="B2" s="22" t="s">
        <v>1</v>
      </c>
      <c r="C2" s="11"/>
      <c r="D2" s="11"/>
      <c r="E2" s="30"/>
      <c r="F2" s="10"/>
      <c r="G2" s="31" t="s">
        <v>2</v>
      </c>
      <c r="H2" s="22" t="s">
        <v>185</v>
      </c>
      <c r="I2" s="11"/>
    </row>
    <row r="3" spans="1:10" x14ac:dyDescent="0.2">
      <c r="A3" s="10" t="s">
        <v>4</v>
      </c>
      <c r="B3" s="22" t="s">
        <v>186</v>
      </c>
      <c r="C3" s="11"/>
      <c r="D3" s="11"/>
      <c r="E3" s="30"/>
      <c r="F3" s="10"/>
      <c r="G3" s="31" t="s">
        <v>6</v>
      </c>
      <c r="H3" s="23" t="s">
        <v>187</v>
      </c>
      <c r="I3" s="12"/>
    </row>
    <row r="4" spans="1:10" x14ac:dyDescent="0.2">
      <c r="A4" s="10" t="s">
        <v>8</v>
      </c>
      <c r="B4" s="22" t="s">
        <v>188</v>
      </c>
      <c r="C4" s="11"/>
      <c r="D4" s="11"/>
      <c r="E4" s="30"/>
      <c r="F4" s="10"/>
      <c r="G4" s="31" t="s">
        <v>10</v>
      </c>
      <c r="H4" s="22" t="s">
        <v>11</v>
      </c>
      <c r="I4" s="11"/>
    </row>
    <row r="5" spans="1:10" x14ac:dyDescent="0.2">
      <c r="A5" s="10" t="s">
        <v>12</v>
      </c>
      <c r="B5" s="22" t="s">
        <v>98</v>
      </c>
      <c r="C5" s="12"/>
      <c r="D5" s="12"/>
      <c r="E5" s="30"/>
      <c r="F5" s="10"/>
      <c r="G5" s="31" t="s">
        <v>14</v>
      </c>
      <c r="H5" s="23" t="s">
        <v>189</v>
      </c>
      <c r="I5" s="12"/>
    </row>
    <row r="6" spans="1:10" x14ac:dyDescent="0.2">
      <c r="A6" s="10"/>
      <c r="B6" s="10"/>
      <c r="C6" s="10"/>
      <c r="D6" s="10"/>
      <c r="E6" s="10"/>
      <c r="F6" s="10"/>
      <c r="G6" s="10"/>
      <c r="H6" s="10"/>
      <c r="I6" s="10"/>
    </row>
    <row r="7" spans="1:10" x14ac:dyDescent="0.2">
      <c r="A7" s="10"/>
      <c r="B7" s="10"/>
      <c r="C7" s="10"/>
      <c r="D7" s="10"/>
      <c r="E7" s="10"/>
      <c r="F7" s="10"/>
      <c r="G7" s="10"/>
      <c r="H7" s="10"/>
      <c r="I7" s="10"/>
    </row>
    <row r="8" spans="1:10" x14ac:dyDescent="0.2">
      <c r="A8" s="10" t="s">
        <v>16</v>
      </c>
      <c r="B8" s="10"/>
      <c r="C8" s="30"/>
      <c r="D8" s="30"/>
      <c r="E8" s="30"/>
      <c r="F8" s="30"/>
      <c r="G8" s="30"/>
      <c r="H8" s="30"/>
      <c r="I8" s="30"/>
    </row>
    <row r="9" spans="1:10" ht="27" customHeight="1" x14ac:dyDescent="0.2">
      <c r="A9" s="103" t="s">
        <v>190</v>
      </c>
      <c r="B9" s="103"/>
      <c r="C9" s="103"/>
      <c r="D9" s="103"/>
      <c r="E9" s="103"/>
      <c r="F9" s="103"/>
      <c r="G9" s="103"/>
      <c r="H9" s="103"/>
      <c r="I9" s="103"/>
      <c r="J9" s="9"/>
    </row>
    <row r="10" spans="1:10" x14ac:dyDescent="0.2">
      <c r="A10" s="10" t="s">
        <v>18</v>
      </c>
      <c r="B10" s="10"/>
      <c r="C10" s="30"/>
      <c r="D10" s="30"/>
      <c r="E10" s="30"/>
      <c r="F10" s="30"/>
      <c r="G10" s="30"/>
      <c r="H10" s="30"/>
      <c r="I10" s="30"/>
    </row>
    <row r="11" spans="1:10" x14ac:dyDescent="0.2">
      <c r="A11" s="112" t="s">
        <v>191</v>
      </c>
      <c r="B11" s="112"/>
      <c r="C11" s="112"/>
      <c r="D11" s="112"/>
      <c r="E11" s="112"/>
      <c r="F11" s="112"/>
      <c r="G11" s="112"/>
      <c r="H11" s="112"/>
      <c r="I11" s="112"/>
    </row>
    <row r="12" spans="1:10" x14ac:dyDescent="0.2">
      <c r="A12" s="10" t="s">
        <v>20</v>
      </c>
      <c r="B12" s="10"/>
      <c r="C12" s="30"/>
      <c r="D12" s="30"/>
      <c r="E12" s="30"/>
      <c r="F12" s="30"/>
      <c r="G12" s="30"/>
      <c r="H12" s="30"/>
      <c r="I12" s="30"/>
    </row>
    <row r="13" spans="1:10" ht="28.5" customHeight="1" x14ac:dyDescent="0.2">
      <c r="A13" s="103" t="s">
        <v>192</v>
      </c>
      <c r="B13" s="103"/>
      <c r="C13" s="103"/>
      <c r="D13" s="103"/>
      <c r="E13" s="103"/>
      <c r="F13" s="103"/>
      <c r="G13" s="103"/>
      <c r="H13" s="103"/>
      <c r="I13" s="103"/>
    </row>
    <row r="14" spans="1:10" x14ac:dyDescent="0.2">
      <c r="A14" s="32" t="s">
        <v>22</v>
      </c>
      <c r="B14" s="10"/>
      <c r="C14" s="30"/>
      <c r="D14" s="30"/>
      <c r="E14" s="30"/>
      <c r="F14" s="30"/>
      <c r="G14" s="30"/>
      <c r="H14" s="30"/>
      <c r="I14" s="30"/>
    </row>
    <row r="15" spans="1:10" x14ac:dyDescent="0.2">
      <c r="A15" s="10"/>
      <c r="B15" s="10"/>
      <c r="C15" s="30"/>
      <c r="D15" s="30"/>
      <c r="E15" s="30"/>
      <c r="F15" s="30"/>
      <c r="G15" s="30"/>
      <c r="H15" s="30"/>
      <c r="I15" s="30"/>
    </row>
    <row r="16" spans="1:10" x14ac:dyDescent="0.2">
      <c r="A16" s="32" t="s">
        <v>23</v>
      </c>
      <c r="B16" s="10"/>
      <c r="C16" s="30"/>
      <c r="D16" s="30"/>
      <c r="E16" s="30"/>
      <c r="F16" s="30"/>
      <c r="G16" s="30"/>
      <c r="H16" s="30"/>
      <c r="I16" s="30"/>
    </row>
    <row r="17" spans="1:9" x14ac:dyDescent="0.2">
      <c r="A17" s="30"/>
      <c r="B17" s="30"/>
      <c r="C17" s="30"/>
      <c r="D17" s="30"/>
      <c r="E17" s="30"/>
      <c r="F17" s="30"/>
      <c r="G17" s="30"/>
      <c r="H17" s="30"/>
      <c r="I17" s="30"/>
    </row>
    <row r="18" spans="1:9" x14ac:dyDescent="0.2">
      <c r="A18" s="100" t="s">
        <v>24</v>
      </c>
      <c r="B18" s="101"/>
      <c r="C18" s="101"/>
      <c r="D18" s="101"/>
      <c r="E18" s="101"/>
      <c r="F18" s="101"/>
      <c r="G18" s="101"/>
      <c r="H18" s="101"/>
      <c r="I18" s="102"/>
    </row>
    <row r="19" spans="1:9" x14ac:dyDescent="0.2">
      <c r="A19" s="33"/>
      <c r="B19" s="34"/>
      <c r="C19" s="35" t="s">
        <v>25</v>
      </c>
      <c r="D19" s="35" t="s">
        <v>26</v>
      </c>
      <c r="E19" s="35" t="s">
        <v>27</v>
      </c>
      <c r="F19" s="35" t="s">
        <v>28</v>
      </c>
      <c r="G19" s="35" t="s">
        <v>29</v>
      </c>
      <c r="H19" s="35" t="s">
        <v>30</v>
      </c>
      <c r="I19" s="35" t="s">
        <v>31</v>
      </c>
    </row>
    <row r="20" spans="1:9" x14ac:dyDescent="0.2">
      <c r="A20" s="33"/>
      <c r="B20" s="34"/>
      <c r="C20" s="36" t="s">
        <v>32</v>
      </c>
      <c r="D20" s="37" t="s">
        <v>32</v>
      </c>
      <c r="E20" s="36" t="s">
        <v>32</v>
      </c>
      <c r="F20" s="36" t="s">
        <v>32</v>
      </c>
      <c r="G20" s="36" t="s">
        <v>33</v>
      </c>
      <c r="H20" s="36" t="s">
        <v>33</v>
      </c>
      <c r="I20" s="36" t="s">
        <v>33</v>
      </c>
    </row>
    <row r="21" spans="1:9" x14ac:dyDescent="0.2">
      <c r="A21" s="33" t="s">
        <v>34</v>
      </c>
      <c r="B21" s="34"/>
      <c r="C21" s="13">
        <v>575000</v>
      </c>
      <c r="D21" s="13">
        <v>575000</v>
      </c>
      <c r="E21" s="13">
        <v>649065</v>
      </c>
      <c r="F21" s="13">
        <v>574000</v>
      </c>
      <c r="G21" s="13">
        <v>618813</v>
      </c>
      <c r="H21" s="13">
        <v>618813</v>
      </c>
      <c r="I21" s="13">
        <v>618813</v>
      </c>
    </row>
    <row r="22" spans="1:9" x14ac:dyDescent="0.2">
      <c r="A22" s="33" t="s">
        <v>35</v>
      </c>
      <c r="B22" s="34"/>
      <c r="C22" s="13">
        <v>380267</v>
      </c>
      <c r="D22" s="13">
        <f t="shared" ref="D22:I22" si="0">C33</f>
        <v>200443</v>
      </c>
      <c r="E22" s="13">
        <f t="shared" si="0"/>
        <v>184525</v>
      </c>
      <c r="F22" s="13">
        <f t="shared" si="0"/>
        <v>182137</v>
      </c>
      <c r="G22" s="13">
        <f t="shared" si="0"/>
        <v>307987</v>
      </c>
      <c r="H22" s="13">
        <f t="shared" si="0"/>
        <v>307987</v>
      </c>
      <c r="I22" s="13">
        <f t="shared" si="0"/>
        <v>307987</v>
      </c>
    </row>
    <row r="23" spans="1:9" x14ac:dyDescent="0.2">
      <c r="A23" s="33" t="s">
        <v>36</v>
      </c>
      <c r="B23" s="34"/>
      <c r="C23" s="13">
        <v>664862.25</v>
      </c>
      <c r="D23" s="13">
        <v>741795</v>
      </c>
      <c r="E23" s="13">
        <v>247342</v>
      </c>
      <c r="F23" s="13">
        <v>320866</v>
      </c>
      <c r="G23" s="13">
        <v>585000</v>
      </c>
      <c r="H23" s="13">
        <v>550000</v>
      </c>
      <c r="I23" s="13">
        <v>550000</v>
      </c>
    </row>
    <row r="24" spans="1:9" x14ac:dyDescent="0.2">
      <c r="A24" s="33" t="s">
        <v>37</v>
      </c>
      <c r="B24" s="34"/>
      <c r="C24" s="13">
        <v>844686.25</v>
      </c>
      <c r="D24" s="13">
        <v>757713</v>
      </c>
      <c r="E24" s="24">
        <v>249730</v>
      </c>
      <c r="F24" s="24">
        <v>495016</v>
      </c>
      <c r="G24" s="13">
        <v>585000</v>
      </c>
      <c r="H24" s="13">
        <v>550000</v>
      </c>
      <c r="I24" s="13">
        <v>550000</v>
      </c>
    </row>
    <row r="25" spans="1:9" x14ac:dyDescent="0.2">
      <c r="A25" s="33"/>
      <c r="B25" s="34"/>
      <c r="C25" s="24"/>
      <c r="D25" s="13"/>
      <c r="E25" s="13"/>
      <c r="F25" s="13"/>
      <c r="G25" s="13"/>
      <c r="H25" s="13"/>
      <c r="I25" s="13"/>
    </row>
    <row r="26" spans="1:9" x14ac:dyDescent="0.2">
      <c r="A26" s="33" t="s">
        <v>38</v>
      </c>
      <c r="B26" s="12"/>
      <c r="C26" s="38"/>
      <c r="D26" s="38"/>
      <c r="E26" s="38"/>
      <c r="F26" s="38"/>
      <c r="G26" s="38"/>
      <c r="H26" s="38"/>
      <c r="I26" s="24"/>
    </row>
    <row r="27" spans="1:9" x14ac:dyDescent="0.2">
      <c r="A27" s="39" t="s">
        <v>39</v>
      </c>
      <c r="B27" s="34"/>
      <c r="C27" s="24"/>
      <c r="D27" s="40"/>
      <c r="E27" s="38"/>
      <c r="F27" s="38"/>
      <c r="G27" s="38"/>
      <c r="H27" s="38"/>
      <c r="I27" s="24"/>
    </row>
    <row r="28" spans="1:9" x14ac:dyDescent="0.2">
      <c r="A28" s="96" t="s">
        <v>222</v>
      </c>
      <c r="B28" s="42"/>
      <c r="C28" s="24"/>
      <c r="D28" s="13"/>
      <c r="E28" s="13"/>
      <c r="F28" s="13">
        <v>300000</v>
      </c>
      <c r="G28" s="13"/>
      <c r="H28" s="13"/>
      <c r="I28" s="13"/>
    </row>
    <row r="29" spans="1:9" x14ac:dyDescent="0.2">
      <c r="A29" s="41"/>
      <c r="B29" s="42"/>
      <c r="C29" s="24"/>
      <c r="D29" s="13"/>
      <c r="E29" s="13"/>
      <c r="F29" s="13"/>
      <c r="G29" s="13"/>
      <c r="H29" s="13"/>
      <c r="I29" s="13"/>
    </row>
    <row r="30" spans="1:9" x14ac:dyDescent="0.2">
      <c r="A30" s="41"/>
      <c r="B30" s="42"/>
      <c r="C30" s="24"/>
      <c r="D30" s="13"/>
      <c r="E30" s="13"/>
      <c r="F30" s="13"/>
      <c r="G30" s="13"/>
      <c r="H30" s="13"/>
      <c r="I30" s="13"/>
    </row>
    <row r="31" spans="1:9" x14ac:dyDescent="0.2">
      <c r="A31" s="33" t="s">
        <v>40</v>
      </c>
      <c r="B31" s="34"/>
      <c r="C31" s="24">
        <f t="shared" ref="C31:I31" si="1">SUM(C28:C30)</f>
        <v>0</v>
      </c>
      <c r="D31" s="24">
        <f t="shared" si="1"/>
        <v>0</v>
      </c>
      <c r="E31" s="24">
        <f t="shared" si="1"/>
        <v>0</v>
      </c>
      <c r="F31" s="24">
        <f t="shared" si="1"/>
        <v>300000</v>
      </c>
      <c r="G31" s="24">
        <f t="shared" si="1"/>
        <v>0</v>
      </c>
      <c r="H31" s="24">
        <f t="shared" si="1"/>
        <v>0</v>
      </c>
      <c r="I31" s="24">
        <f t="shared" si="1"/>
        <v>0</v>
      </c>
    </row>
    <row r="32" spans="1:9" x14ac:dyDescent="0.2">
      <c r="A32" s="33"/>
      <c r="B32" s="34"/>
      <c r="C32" s="24"/>
      <c r="D32" s="13"/>
      <c r="E32" s="13"/>
      <c r="F32" s="13"/>
      <c r="G32" s="13"/>
      <c r="H32" s="13"/>
      <c r="I32" s="13"/>
    </row>
    <row r="33" spans="1:9" x14ac:dyDescent="0.2">
      <c r="A33" s="33" t="s">
        <v>41</v>
      </c>
      <c r="B33" s="34"/>
      <c r="C33" s="24">
        <f>+C22+C23-C24+C31</f>
        <v>200443</v>
      </c>
      <c r="D33" s="24">
        <f t="shared" ref="D33:I33" si="2">+D22+D23-D24+D31</f>
        <v>184525</v>
      </c>
      <c r="E33" s="24">
        <f>+E22+E23-E24+E31</f>
        <v>182137</v>
      </c>
      <c r="F33" s="24">
        <f t="shared" si="2"/>
        <v>307987</v>
      </c>
      <c r="G33" s="24">
        <f>+G22+G23-G24+G31</f>
        <v>307987</v>
      </c>
      <c r="H33" s="24">
        <f>+H22+H23-H24+H31</f>
        <v>307987</v>
      </c>
      <c r="I33" s="24">
        <f t="shared" si="2"/>
        <v>307987</v>
      </c>
    </row>
    <row r="34" spans="1:9" x14ac:dyDescent="0.2">
      <c r="A34" s="41"/>
      <c r="B34" s="42"/>
      <c r="C34" s="43"/>
      <c r="D34" s="25"/>
      <c r="E34" s="25"/>
      <c r="F34" s="13"/>
      <c r="G34" s="13"/>
      <c r="H34" s="13"/>
      <c r="I34" s="13"/>
    </row>
    <row r="35" spans="1:9" x14ac:dyDescent="0.2">
      <c r="A35" s="33" t="s">
        <v>42</v>
      </c>
      <c r="B35" s="34"/>
      <c r="C35" s="25">
        <v>64146</v>
      </c>
      <c r="D35" s="25">
        <v>31583</v>
      </c>
      <c r="E35" s="13">
        <v>3762</v>
      </c>
      <c r="F35" s="13">
        <v>4999</v>
      </c>
      <c r="G35" s="13">
        <v>58500</v>
      </c>
      <c r="H35" s="13">
        <v>55000</v>
      </c>
      <c r="I35" s="13">
        <v>55000</v>
      </c>
    </row>
    <row r="36" spans="1:9" x14ac:dyDescent="0.2">
      <c r="A36" s="41"/>
      <c r="B36" s="42"/>
      <c r="C36" s="43"/>
      <c r="D36" s="25"/>
      <c r="E36" s="25"/>
      <c r="F36" s="13"/>
      <c r="G36" s="13"/>
      <c r="H36" s="13"/>
      <c r="I36" s="13"/>
    </row>
    <row r="37" spans="1:9" x14ac:dyDescent="0.2">
      <c r="A37" s="33" t="s">
        <v>43</v>
      </c>
      <c r="B37" s="44"/>
      <c r="C37" s="45">
        <f>C33-C35</f>
        <v>136297</v>
      </c>
      <c r="D37" s="45">
        <f t="shared" ref="D37:I37" si="3">D33-D35</f>
        <v>152942</v>
      </c>
      <c r="E37" s="45">
        <f t="shared" si="3"/>
        <v>178375</v>
      </c>
      <c r="F37" s="46">
        <f t="shared" si="3"/>
        <v>302988</v>
      </c>
      <c r="G37" s="46">
        <f t="shared" si="3"/>
        <v>249487</v>
      </c>
      <c r="H37" s="46">
        <f t="shared" si="3"/>
        <v>252987</v>
      </c>
      <c r="I37" s="46">
        <f t="shared" si="3"/>
        <v>252987</v>
      </c>
    </row>
    <row r="38" spans="1:9" x14ac:dyDescent="0.2">
      <c r="A38" s="47"/>
      <c r="B38" s="47"/>
      <c r="C38" s="48"/>
      <c r="D38" s="48"/>
      <c r="E38" s="48"/>
      <c r="F38" s="48"/>
      <c r="G38" s="48"/>
      <c r="H38" s="48"/>
      <c r="I38" s="48"/>
    </row>
    <row r="39" spans="1:9" x14ac:dyDescent="0.2">
      <c r="A39" s="49" t="s">
        <v>44</v>
      </c>
      <c r="B39" s="11"/>
      <c r="C39" s="50"/>
      <c r="D39" s="50"/>
      <c r="E39" s="50"/>
      <c r="F39" s="50"/>
      <c r="G39" s="50"/>
      <c r="H39" s="50"/>
      <c r="I39" s="50"/>
    </row>
    <row r="40" spans="1:9" x14ac:dyDescent="0.2">
      <c r="A40" s="51" t="s">
        <v>45</v>
      </c>
      <c r="B40" s="42"/>
      <c r="C40" s="25"/>
      <c r="D40" s="25"/>
      <c r="E40" s="25"/>
      <c r="F40" s="25"/>
      <c r="G40" s="25"/>
      <c r="H40" s="25"/>
      <c r="I40" s="25"/>
    </row>
    <row r="41" spans="1:9" x14ac:dyDescent="0.2">
      <c r="A41" s="33"/>
      <c r="B41" s="34"/>
      <c r="C41" s="13"/>
      <c r="D41" s="13"/>
      <c r="E41" s="13"/>
      <c r="F41" s="13"/>
      <c r="G41" s="13"/>
      <c r="H41" s="13"/>
      <c r="I41" s="13"/>
    </row>
    <row r="42" spans="1:9" x14ac:dyDescent="0.2">
      <c r="A42" s="33" t="s">
        <v>46</v>
      </c>
      <c r="B42" s="34"/>
      <c r="C42" s="13"/>
      <c r="D42" s="13"/>
      <c r="E42" s="13"/>
      <c r="F42" s="13"/>
      <c r="G42" s="13"/>
      <c r="H42" s="13"/>
      <c r="I42" s="13"/>
    </row>
    <row r="43" spans="1:9" x14ac:dyDescent="0.2">
      <c r="A43" s="33"/>
      <c r="B43" s="34"/>
      <c r="C43" s="13"/>
      <c r="D43" s="13"/>
      <c r="E43" s="13"/>
      <c r="F43" s="13"/>
      <c r="G43" s="13"/>
      <c r="H43" s="13"/>
      <c r="I43" s="13"/>
    </row>
    <row r="44" spans="1:9" x14ac:dyDescent="0.2">
      <c r="A44" s="52" t="s">
        <v>47</v>
      </c>
      <c r="B44" s="44"/>
      <c r="C44" s="13"/>
      <c r="D44" s="13"/>
      <c r="E44" s="13"/>
      <c r="F44" s="13"/>
      <c r="G44" s="13"/>
      <c r="H44" s="13"/>
      <c r="I44" s="13"/>
    </row>
    <row r="45" spans="1:9" x14ac:dyDescent="0.2">
      <c r="A45" s="53" t="s">
        <v>48</v>
      </c>
      <c r="B45" s="54"/>
      <c r="C45" s="13"/>
      <c r="D45" s="13"/>
      <c r="E45" s="13"/>
      <c r="F45" s="13"/>
      <c r="G45" s="13"/>
      <c r="H45" s="13"/>
      <c r="I45" s="13"/>
    </row>
  </sheetData>
  <sheetProtection selectLockedCells="1"/>
  <mergeCells count="4">
    <mergeCell ref="A9:I9"/>
    <mergeCell ref="A11:I11"/>
    <mergeCell ref="A13:I13"/>
    <mergeCell ref="A18:I18"/>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Normal="100" workbookViewId="0">
      <selection activeCell="E38" sqref="E38"/>
    </sheetView>
  </sheetViews>
  <sheetFormatPr defaultRowHeight="12.75" x14ac:dyDescent="0.2"/>
  <cols>
    <col min="1" max="2" width="14.7109375" customWidth="1"/>
    <col min="3" max="8" width="14" customWidth="1"/>
    <col min="9" max="9" width="13.140625" customWidth="1"/>
  </cols>
  <sheetData>
    <row r="1" spans="1:9" x14ac:dyDescent="0.2">
      <c r="A1" s="10"/>
      <c r="B1" s="10"/>
      <c r="C1" s="10"/>
      <c r="D1" s="10"/>
      <c r="E1" s="10"/>
      <c r="F1" s="10"/>
      <c r="G1" s="10"/>
      <c r="H1" s="10"/>
      <c r="I1" s="10"/>
    </row>
    <row r="2" spans="1:9" x14ac:dyDescent="0.2">
      <c r="A2" s="10" t="s">
        <v>0</v>
      </c>
      <c r="B2" s="22" t="s">
        <v>1</v>
      </c>
      <c r="C2" s="11"/>
      <c r="D2" s="11"/>
      <c r="E2" s="30"/>
      <c r="F2" s="10"/>
      <c r="G2" s="31" t="s">
        <v>2</v>
      </c>
      <c r="H2" s="11" t="s">
        <v>133</v>
      </c>
      <c r="I2" s="11"/>
    </row>
    <row r="3" spans="1:9" x14ac:dyDescent="0.2">
      <c r="A3" s="10" t="s">
        <v>4</v>
      </c>
      <c r="B3" s="22" t="s">
        <v>134</v>
      </c>
      <c r="C3" s="11"/>
      <c r="D3" s="11"/>
      <c r="E3" s="30"/>
      <c r="F3" s="10"/>
      <c r="G3" s="31" t="s">
        <v>6</v>
      </c>
      <c r="H3" s="12" t="s">
        <v>135</v>
      </c>
      <c r="I3" s="12"/>
    </row>
    <row r="4" spans="1:9" x14ac:dyDescent="0.2">
      <c r="A4" s="10" t="s">
        <v>8</v>
      </c>
      <c r="B4" s="22" t="s">
        <v>136</v>
      </c>
      <c r="C4" s="11"/>
      <c r="D4" s="11"/>
      <c r="E4" s="30"/>
      <c r="F4" s="10"/>
      <c r="G4" s="31" t="s">
        <v>10</v>
      </c>
      <c r="H4" s="22" t="s">
        <v>11</v>
      </c>
      <c r="I4" s="11"/>
    </row>
    <row r="5" spans="1:9" x14ac:dyDescent="0.2">
      <c r="A5" s="10" t="s">
        <v>12</v>
      </c>
      <c r="B5" s="22" t="s">
        <v>105</v>
      </c>
      <c r="C5" s="12"/>
      <c r="D5" s="12"/>
      <c r="E5" s="30"/>
      <c r="F5" s="10"/>
      <c r="G5" s="31" t="s">
        <v>14</v>
      </c>
      <c r="H5" s="23" t="s">
        <v>146</v>
      </c>
      <c r="I5" s="12"/>
    </row>
    <row r="6" spans="1:9" x14ac:dyDescent="0.2">
      <c r="A6" s="10"/>
      <c r="B6" s="10"/>
      <c r="C6" s="10"/>
      <c r="D6" s="10"/>
      <c r="E6" s="10"/>
      <c r="F6" s="10"/>
      <c r="G6" s="10"/>
      <c r="H6" s="10"/>
      <c r="I6" s="10"/>
    </row>
    <row r="7" spans="1:9" x14ac:dyDescent="0.2">
      <c r="A7" s="10"/>
      <c r="B7" s="10"/>
      <c r="C7" s="10"/>
      <c r="D7" s="10"/>
      <c r="E7" s="10"/>
      <c r="F7" s="10"/>
      <c r="G7" s="10"/>
      <c r="H7" s="10"/>
      <c r="I7" s="10"/>
    </row>
    <row r="8" spans="1:9" x14ac:dyDescent="0.2">
      <c r="A8" s="10" t="s">
        <v>16</v>
      </c>
      <c r="B8" s="10"/>
      <c r="C8" s="30"/>
      <c r="D8" s="30"/>
      <c r="E8" s="30"/>
      <c r="F8" s="30"/>
      <c r="G8" s="30"/>
      <c r="H8" s="30"/>
      <c r="I8" s="30"/>
    </row>
    <row r="9" spans="1:9" x14ac:dyDescent="0.2">
      <c r="A9" s="10" t="s">
        <v>139</v>
      </c>
      <c r="B9" s="10"/>
      <c r="C9" s="30"/>
      <c r="D9" s="30"/>
      <c r="E9" s="30"/>
      <c r="F9" s="30"/>
      <c r="G9" s="30"/>
      <c r="H9" s="30"/>
      <c r="I9" s="30"/>
    </row>
    <row r="10" spans="1:9" x14ac:dyDescent="0.2">
      <c r="A10" s="10" t="s">
        <v>147</v>
      </c>
      <c r="B10" s="10"/>
      <c r="C10" s="30"/>
      <c r="D10" s="30"/>
      <c r="E10" s="30"/>
      <c r="F10" s="30"/>
      <c r="G10" s="30"/>
      <c r="H10" s="30"/>
      <c r="I10" s="30"/>
    </row>
    <row r="11" spans="1:9" x14ac:dyDescent="0.2">
      <c r="A11" s="10" t="s">
        <v>18</v>
      </c>
      <c r="B11" s="10"/>
      <c r="C11" s="30"/>
      <c r="D11" s="30"/>
      <c r="E11" s="30"/>
      <c r="F11" s="30"/>
      <c r="G11" s="30"/>
      <c r="H11" s="30"/>
      <c r="I11" s="30"/>
    </row>
    <row r="12" spans="1:9" x14ac:dyDescent="0.2">
      <c r="A12" s="95" t="s">
        <v>141</v>
      </c>
      <c r="B12" s="10"/>
      <c r="C12" s="30"/>
      <c r="D12" s="30"/>
      <c r="E12" s="30"/>
      <c r="F12" s="30"/>
      <c r="G12" s="30"/>
      <c r="H12" s="30"/>
      <c r="I12" s="30"/>
    </row>
    <row r="13" spans="1:9" x14ac:dyDescent="0.2">
      <c r="A13" s="10" t="s">
        <v>20</v>
      </c>
      <c r="B13" s="10"/>
      <c r="C13" s="30"/>
      <c r="D13" s="30"/>
      <c r="E13" s="30"/>
      <c r="F13" s="30"/>
      <c r="G13" s="30"/>
      <c r="H13" s="30"/>
      <c r="I13" s="30"/>
    </row>
    <row r="14" spans="1:9" x14ac:dyDescent="0.2">
      <c r="A14" s="15" t="s">
        <v>148</v>
      </c>
      <c r="B14" s="10"/>
      <c r="C14" s="30"/>
      <c r="D14" s="30"/>
      <c r="E14" s="30"/>
      <c r="F14" s="30"/>
      <c r="G14" s="30"/>
      <c r="H14" s="30"/>
      <c r="I14" s="30"/>
    </row>
    <row r="15" spans="1:9" x14ac:dyDescent="0.2">
      <c r="A15" s="32" t="s">
        <v>22</v>
      </c>
      <c r="B15" s="10"/>
      <c r="C15" s="30"/>
      <c r="D15" s="30"/>
      <c r="E15" s="30"/>
      <c r="F15" s="30"/>
      <c r="G15" s="30"/>
      <c r="H15" s="30"/>
      <c r="I15" s="30"/>
    </row>
    <row r="16" spans="1:9" x14ac:dyDescent="0.2">
      <c r="A16" s="10"/>
      <c r="B16" s="10"/>
      <c r="C16" s="30"/>
      <c r="D16" s="30"/>
      <c r="E16" s="30"/>
      <c r="F16" s="30"/>
      <c r="G16" s="30"/>
      <c r="H16" s="30"/>
      <c r="I16" s="30"/>
    </row>
    <row r="17" spans="1:9" x14ac:dyDescent="0.2">
      <c r="A17" s="32" t="s">
        <v>23</v>
      </c>
      <c r="B17" s="10"/>
      <c r="C17" s="30"/>
      <c r="D17" s="30"/>
      <c r="E17" s="30"/>
      <c r="F17" s="30"/>
      <c r="G17" s="30"/>
      <c r="H17" s="30"/>
      <c r="I17" s="30"/>
    </row>
    <row r="18" spans="1:9" x14ac:dyDescent="0.2">
      <c r="A18" s="30" t="s">
        <v>149</v>
      </c>
      <c r="B18" s="30"/>
      <c r="C18" s="30"/>
      <c r="D18" s="30"/>
      <c r="E18" s="30"/>
      <c r="F18" s="30"/>
      <c r="G18" s="30"/>
      <c r="H18" s="30"/>
      <c r="I18" s="30"/>
    </row>
    <row r="19" spans="1:9" x14ac:dyDescent="0.2">
      <c r="A19" s="100" t="s">
        <v>24</v>
      </c>
      <c r="B19" s="101"/>
      <c r="C19" s="101"/>
      <c r="D19" s="101"/>
      <c r="E19" s="101"/>
      <c r="F19" s="101"/>
      <c r="G19" s="101"/>
      <c r="H19" s="101"/>
      <c r="I19" s="102"/>
    </row>
    <row r="20" spans="1:9" x14ac:dyDescent="0.2">
      <c r="A20" s="33"/>
      <c r="B20" s="34"/>
      <c r="C20" s="35" t="s">
        <v>25</v>
      </c>
      <c r="D20" s="35" t="s">
        <v>26</v>
      </c>
      <c r="E20" s="35" t="s">
        <v>27</v>
      </c>
      <c r="F20" s="35" t="s">
        <v>28</v>
      </c>
      <c r="G20" s="35" t="s">
        <v>29</v>
      </c>
      <c r="H20" s="35" t="s">
        <v>30</v>
      </c>
      <c r="I20" s="35" t="s">
        <v>31</v>
      </c>
    </row>
    <row r="21" spans="1:9" x14ac:dyDescent="0.2">
      <c r="A21" s="33"/>
      <c r="B21" s="34"/>
      <c r="C21" s="36" t="s">
        <v>32</v>
      </c>
      <c r="D21" s="37" t="s">
        <v>32</v>
      </c>
      <c r="E21" s="36" t="s">
        <v>32</v>
      </c>
      <c r="F21" s="36" t="s">
        <v>32</v>
      </c>
      <c r="G21" s="36" t="s">
        <v>33</v>
      </c>
      <c r="H21" s="36" t="s">
        <v>33</v>
      </c>
      <c r="I21" s="36" t="s">
        <v>33</v>
      </c>
    </row>
    <row r="22" spans="1:9" x14ac:dyDescent="0.2">
      <c r="A22" s="33" t="s">
        <v>34</v>
      </c>
      <c r="B22" s="34"/>
      <c r="C22" s="24">
        <v>1272890</v>
      </c>
      <c r="D22" s="13"/>
      <c r="E22" s="13"/>
      <c r="F22" s="13"/>
      <c r="G22" s="13"/>
      <c r="H22" s="13"/>
      <c r="I22" s="13"/>
    </row>
    <row r="23" spans="1:9" x14ac:dyDescent="0.2">
      <c r="A23" s="33" t="s">
        <v>35</v>
      </c>
      <c r="B23" s="34"/>
      <c r="C23" s="24">
        <v>0</v>
      </c>
      <c r="D23" s="13">
        <f t="shared" ref="D23:I23" si="0">C34</f>
        <v>49681</v>
      </c>
      <c r="E23" s="13">
        <f t="shared" si="0"/>
        <v>136924</v>
      </c>
      <c r="F23" s="13">
        <f t="shared" si="0"/>
        <v>140163</v>
      </c>
      <c r="G23" s="13">
        <f t="shared" si="0"/>
        <v>173415</v>
      </c>
      <c r="H23" s="13">
        <f t="shared" si="0"/>
        <v>173415</v>
      </c>
      <c r="I23" s="13">
        <f t="shared" si="0"/>
        <v>173415</v>
      </c>
    </row>
    <row r="24" spans="1:9" x14ac:dyDescent="0.2">
      <c r="A24" s="33" t="s">
        <v>36</v>
      </c>
      <c r="B24" s="34"/>
      <c r="C24" s="24">
        <v>0</v>
      </c>
      <c r="D24" s="13">
        <v>62393</v>
      </c>
      <c r="E24" s="13">
        <v>170676</v>
      </c>
      <c r="F24" s="13">
        <v>64439</v>
      </c>
      <c r="G24" s="13">
        <v>250000</v>
      </c>
      <c r="H24" s="13">
        <v>250000</v>
      </c>
      <c r="I24" s="13">
        <v>254277</v>
      </c>
    </row>
    <row r="25" spans="1:9" x14ac:dyDescent="0.2">
      <c r="A25" s="33" t="s">
        <v>37</v>
      </c>
      <c r="B25" s="34"/>
      <c r="C25" s="24">
        <v>319</v>
      </c>
      <c r="D25" s="13">
        <v>150</v>
      </c>
      <c r="E25" s="13">
        <v>167437</v>
      </c>
      <c r="F25" s="24">
        <v>31187</v>
      </c>
      <c r="G25" s="13">
        <v>250000</v>
      </c>
      <c r="H25" s="13">
        <v>250000</v>
      </c>
      <c r="I25" s="13">
        <v>254276.57</v>
      </c>
    </row>
    <row r="26" spans="1:9" x14ac:dyDescent="0.2">
      <c r="A26" s="33"/>
      <c r="B26" s="34"/>
      <c r="C26" s="24"/>
      <c r="D26" s="13"/>
      <c r="E26" s="13"/>
      <c r="F26" s="13"/>
      <c r="G26" s="13"/>
      <c r="H26" s="13"/>
      <c r="I26" s="13"/>
    </row>
    <row r="27" spans="1:9" x14ac:dyDescent="0.2">
      <c r="A27" s="33" t="s">
        <v>38</v>
      </c>
      <c r="B27" s="12"/>
      <c r="C27" s="38"/>
      <c r="D27" s="38"/>
      <c r="E27" s="38"/>
      <c r="F27" s="38"/>
      <c r="G27" s="38"/>
      <c r="H27" s="38"/>
      <c r="I27" s="24"/>
    </row>
    <row r="28" spans="1:9" x14ac:dyDescent="0.2">
      <c r="A28" s="39" t="s">
        <v>39</v>
      </c>
      <c r="B28" s="34"/>
      <c r="C28" s="24"/>
      <c r="D28" s="40"/>
      <c r="E28" s="38"/>
      <c r="F28" s="38"/>
      <c r="G28" s="38"/>
      <c r="H28" s="38"/>
      <c r="I28" s="24"/>
    </row>
    <row r="29" spans="1:9" x14ac:dyDescent="0.2">
      <c r="A29" s="41"/>
      <c r="B29" s="42"/>
      <c r="C29" s="24">
        <v>50000</v>
      </c>
      <c r="D29" s="13">
        <v>25000</v>
      </c>
      <c r="E29" s="13">
        <v>0</v>
      </c>
      <c r="F29" s="13">
        <v>0</v>
      </c>
      <c r="G29" s="13"/>
      <c r="H29" s="13"/>
      <c r="I29" s="13"/>
    </row>
    <row r="30" spans="1:9" x14ac:dyDescent="0.2">
      <c r="A30" s="41"/>
      <c r="B30" s="42"/>
      <c r="C30" s="24"/>
      <c r="D30" s="13"/>
      <c r="E30" s="13"/>
      <c r="F30" s="13"/>
      <c r="G30" s="13"/>
      <c r="H30" s="13"/>
      <c r="I30" s="13"/>
    </row>
    <row r="31" spans="1:9" x14ac:dyDescent="0.2">
      <c r="A31" s="41"/>
      <c r="B31" s="42"/>
      <c r="C31" s="24"/>
      <c r="D31" s="13"/>
      <c r="E31" s="13"/>
      <c r="F31" s="13"/>
      <c r="G31" s="13"/>
      <c r="H31" s="13"/>
      <c r="I31" s="13"/>
    </row>
    <row r="32" spans="1:9" x14ac:dyDescent="0.2">
      <c r="A32" s="33" t="s">
        <v>40</v>
      </c>
      <c r="B32" s="34"/>
      <c r="C32" s="24">
        <f t="shared" ref="C32:I32" si="1">SUM(C29:C31)</f>
        <v>50000</v>
      </c>
      <c r="D32" s="24">
        <f t="shared" si="1"/>
        <v>25000</v>
      </c>
      <c r="E32" s="24">
        <f t="shared" si="1"/>
        <v>0</v>
      </c>
      <c r="F32" s="24">
        <f t="shared" si="1"/>
        <v>0</v>
      </c>
      <c r="G32" s="24">
        <f t="shared" si="1"/>
        <v>0</v>
      </c>
      <c r="H32" s="24">
        <f t="shared" si="1"/>
        <v>0</v>
      </c>
      <c r="I32" s="24">
        <f t="shared" si="1"/>
        <v>0</v>
      </c>
    </row>
    <row r="33" spans="1:9" x14ac:dyDescent="0.2">
      <c r="A33" s="33"/>
      <c r="B33" s="34"/>
      <c r="C33" s="24"/>
      <c r="D33" s="13"/>
      <c r="E33" s="13"/>
      <c r="F33" s="13"/>
      <c r="G33" s="13"/>
      <c r="H33" s="13"/>
      <c r="I33" s="13"/>
    </row>
    <row r="34" spans="1:9" x14ac:dyDescent="0.2">
      <c r="A34" s="33" t="s">
        <v>41</v>
      </c>
      <c r="B34" s="34"/>
      <c r="C34" s="24">
        <f>+C23+C24-C25+C32</f>
        <v>49681</v>
      </c>
      <c r="D34" s="24">
        <f t="shared" ref="D34:I34" si="2">+D23+D24-D25+D32</f>
        <v>136924</v>
      </c>
      <c r="E34" s="24">
        <f>+E23+E24-E25+E32</f>
        <v>140163</v>
      </c>
      <c r="F34" s="24">
        <f t="shared" si="2"/>
        <v>173415</v>
      </c>
      <c r="G34" s="24">
        <f>+G23+G24-G25+G32</f>
        <v>173415</v>
      </c>
      <c r="H34" s="24">
        <f>+H23+H24-H25+H32</f>
        <v>173415</v>
      </c>
      <c r="I34" s="24">
        <f t="shared" si="2"/>
        <v>173415.43</v>
      </c>
    </row>
    <row r="35" spans="1:9" x14ac:dyDescent="0.2">
      <c r="A35" s="41"/>
      <c r="B35" s="42"/>
      <c r="C35" s="43"/>
      <c r="D35" s="25"/>
      <c r="E35" s="25"/>
      <c r="F35" s="13"/>
      <c r="G35" s="13"/>
      <c r="H35" s="13"/>
      <c r="I35" s="13"/>
    </row>
    <row r="36" spans="1:9" x14ac:dyDescent="0.2">
      <c r="A36" s="33" t="s">
        <v>42</v>
      </c>
      <c r="B36" s="34"/>
      <c r="C36" s="43">
        <v>0</v>
      </c>
      <c r="D36" s="25">
        <v>0</v>
      </c>
      <c r="E36" s="25">
        <v>38636</v>
      </c>
      <c r="F36" s="13">
        <v>51189</v>
      </c>
      <c r="G36" s="13"/>
      <c r="H36" s="13"/>
      <c r="I36" s="13"/>
    </row>
    <row r="37" spans="1:9" x14ac:dyDescent="0.2">
      <c r="A37" s="41"/>
      <c r="B37" s="42"/>
      <c r="C37" s="43"/>
      <c r="D37" s="25"/>
      <c r="E37" s="25"/>
      <c r="F37" s="13"/>
      <c r="G37" s="13"/>
      <c r="H37" s="13"/>
      <c r="I37" s="13"/>
    </row>
    <row r="38" spans="1:9" x14ac:dyDescent="0.2">
      <c r="A38" s="33" t="s">
        <v>43</v>
      </c>
      <c r="B38" s="44"/>
      <c r="C38" s="45">
        <f>C34-C36</f>
        <v>49681</v>
      </c>
      <c r="D38" s="45">
        <f t="shared" ref="D38:I38" si="3">D34-D36</f>
        <v>136924</v>
      </c>
      <c r="E38" s="45">
        <f t="shared" si="3"/>
        <v>101527</v>
      </c>
      <c r="F38" s="46">
        <f t="shared" si="3"/>
        <v>122226</v>
      </c>
      <c r="G38" s="46">
        <f t="shared" si="3"/>
        <v>173415</v>
      </c>
      <c r="H38" s="46">
        <f t="shared" si="3"/>
        <v>173415</v>
      </c>
      <c r="I38" s="46">
        <f t="shared" si="3"/>
        <v>173415.43</v>
      </c>
    </row>
    <row r="39" spans="1:9" x14ac:dyDescent="0.2">
      <c r="A39" s="47"/>
      <c r="B39" s="47"/>
      <c r="C39" s="48"/>
      <c r="D39" s="48"/>
      <c r="E39" s="48"/>
      <c r="F39" s="48"/>
      <c r="G39" s="48"/>
      <c r="H39" s="48"/>
      <c r="I39" s="48"/>
    </row>
    <row r="40" spans="1:9" x14ac:dyDescent="0.2">
      <c r="A40" s="49" t="s">
        <v>44</v>
      </c>
      <c r="B40" s="11"/>
      <c r="C40" s="50"/>
      <c r="D40" s="50"/>
      <c r="E40" s="50"/>
      <c r="F40" s="50"/>
      <c r="G40" s="50"/>
      <c r="H40" s="50"/>
      <c r="I40" s="50"/>
    </row>
    <row r="41" spans="1:9" x14ac:dyDescent="0.2">
      <c r="A41" s="51" t="s">
        <v>45</v>
      </c>
      <c r="B41" s="42"/>
      <c r="C41" s="25"/>
      <c r="D41" s="25"/>
      <c r="E41" s="25"/>
      <c r="F41" s="25"/>
      <c r="G41" s="25"/>
      <c r="H41" s="25"/>
      <c r="I41" s="25"/>
    </row>
    <row r="42" spans="1:9" x14ac:dyDescent="0.2">
      <c r="A42" s="33"/>
      <c r="B42" s="34"/>
      <c r="C42" s="13"/>
      <c r="D42" s="13"/>
      <c r="E42" s="13"/>
      <c r="F42" s="13"/>
      <c r="G42" s="13"/>
      <c r="H42" s="13"/>
      <c r="I42" s="13"/>
    </row>
    <row r="43" spans="1:9" x14ac:dyDescent="0.2">
      <c r="A43" s="33" t="s">
        <v>46</v>
      </c>
      <c r="B43" s="34"/>
      <c r="C43" s="13"/>
      <c r="D43" s="13"/>
      <c r="E43" s="13"/>
      <c r="F43" s="13"/>
      <c r="G43" s="13"/>
      <c r="H43" s="13"/>
      <c r="I43" s="13"/>
    </row>
    <row r="44" spans="1:9" x14ac:dyDescent="0.2">
      <c r="A44" s="33"/>
      <c r="B44" s="34"/>
      <c r="C44" s="13"/>
      <c r="D44" s="13"/>
      <c r="E44" s="13"/>
      <c r="F44" s="13"/>
      <c r="G44" s="13"/>
      <c r="H44" s="13"/>
      <c r="I44" s="13"/>
    </row>
    <row r="45" spans="1:9" x14ac:dyDescent="0.2">
      <c r="A45" s="52" t="s">
        <v>47</v>
      </c>
      <c r="B45" s="44"/>
      <c r="C45" s="13"/>
      <c r="D45" s="13"/>
      <c r="E45" s="13"/>
      <c r="F45" s="13"/>
      <c r="G45" s="13"/>
      <c r="H45" s="13"/>
      <c r="I45" s="13"/>
    </row>
    <row r="46" spans="1:9" x14ac:dyDescent="0.2">
      <c r="A46" s="53" t="s">
        <v>48</v>
      </c>
      <c r="B46" s="54"/>
      <c r="C46" s="13"/>
      <c r="D46" s="13"/>
      <c r="E46" s="13"/>
      <c r="F46" s="13"/>
      <c r="G46" s="13"/>
      <c r="H46" s="13"/>
      <c r="I46" s="13"/>
    </row>
    <row r="47" spans="1:9" x14ac:dyDescent="0.2">
      <c r="A47" s="10"/>
      <c r="B47" s="10"/>
      <c r="C47" s="10"/>
      <c r="D47" s="10"/>
      <c r="E47" s="10"/>
      <c r="F47" s="10"/>
      <c r="G47" s="10"/>
      <c r="H47" s="10"/>
      <c r="I47" s="10"/>
    </row>
    <row r="48" spans="1:9" x14ac:dyDescent="0.2">
      <c r="A48" s="10"/>
      <c r="B48" s="10"/>
      <c r="C48" s="10"/>
      <c r="D48" s="10"/>
      <c r="E48" s="10"/>
      <c r="F48" s="10"/>
      <c r="G48" s="10"/>
      <c r="H48" s="10"/>
      <c r="I48" s="10"/>
    </row>
  </sheetData>
  <sheetProtection selectLockedCells="1"/>
  <mergeCells count="1">
    <mergeCell ref="A19:I19"/>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S-202</vt:lpstr>
      <vt:lpstr>S-203</vt:lpstr>
      <vt:lpstr>S-204</vt:lpstr>
      <vt:lpstr>S- 205</vt:lpstr>
      <vt:lpstr>S-206</vt:lpstr>
      <vt:lpstr>S-207</vt:lpstr>
      <vt:lpstr>S- 208</vt:lpstr>
      <vt:lpstr>S-209</vt:lpstr>
      <vt:lpstr>S-210</vt:lpstr>
      <vt:lpstr>S-214</vt:lpstr>
      <vt:lpstr>S-217</vt:lpstr>
      <vt:lpstr>S-218</vt:lpstr>
      <vt:lpstr>S-224</vt:lpstr>
      <vt:lpstr>S-240</vt:lpstr>
      <vt:lpstr>S-241</vt:lpstr>
      <vt:lpstr>S-242</vt:lpstr>
      <vt:lpstr>S-250</vt:lpstr>
      <vt:lpstr>S-251</vt:lpstr>
      <vt:lpstr>S-252</vt:lpstr>
      <vt:lpstr>S-253</vt:lpstr>
      <vt:lpstr>S-254</vt:lpstr>
      <vt:lpstr>S-255</vt:lpstr>
      <vt:lpstr>S-256</vt:lpstr>
      <vt:lpstr>S-258</vt:lpstr>
      <vt:lpstr>S-261</vt:lpstr>
      <vt:lpstr>S-262</vt:lpstr>
    </vt:vector>
  </TitlesOfParts>
  <Company>House of Representatives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dc:creator>
  <cp:lastModifiedBy>Kristine V. Castillo</cp:lastModifiedBy>
  <cp:lastPrinted>2017-12-27T02:14:58Z</cp:lastPrinted>
  <dcterms:created xsi:type="dcterms:W3CDTF">2007-10-18T21:13:24Z</dcterms:created>
  <dcterms:modified xsi:type="dcterms:W3CDTF">2017-12-27T02:42:27Z</dcterms:modified>
</cp:coreProperties>
</file>