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3801"/>
  <workbookPr dateCompatibility="0" defaultThemeVersion="166925"/>
  <mc:AlternateContent xmlns:mc="http://schemas.openxmlformats.org/markup-compatibility/2006">
    <mc:Choice Requires="x15">
      <x15ac:absPath xmlns:x15ac="http://schemas.microsoft.com/office/spreadsheetml/2010/11/ac" url="C:\Users\cagcale\Downloads\2020\"/>
    </mc:Choice>
  </mc:AlternateContent>
  <xr:revisionPtr revIDLastSave="0" documentId="8_{C2355D94-55CD-4B96-8C5B-A0B72D5C7127}" xr6:coauthVersionLast="46" xr6:coauthVersionMax="46" xr10:uidLastSave="{00000000-0000-0000-0000-000000000000}"/>
  <bookViews>
    <workbookView xWindow="-110" yWindow="-110" windowWidth="19420" windowHeight="10420" activeTab="10" xr2:uid="{D921F29F-E527-46F0-8553-24B7F2EECC3D}"/>
  </bookViews>
  <sheets>
    <sheet name="S-504" sheetId="61" r:id="rId1"/>
    <sheet name="S-505" sheetId="79" r:id="rId2"/>
    <sheet name="S-507" sheetId="84" r:id="rId3"/>
    <sheet name="S-509" sheetId="43" r:id="rId4"/>
    <sheet name="S-510" sheetId="113" r:id="rId5"/>
    <sheet name="S-511" sheetId="46" r:id="rId6"/>
    <sheet name="S-512" sheetId="1" r:id="rId7"/>
    <sheet name="S-513" sheetId="3" r:id="rId8"/>
    <sheet name="S-516" sheetId="4" r:id="rId9"/>
    <sheet name="S-516 &amp; 653" sheetId="5" r:id="rId10"/>
    <sheet name="S-517" sheetId="6" r:id="rId11"/>
    <sheet name="S-518" sheetId="7" r:id="rId12"/>
    <sheet name="S-519" sheetId="8" r:id="rId13"/>
    <sheet name="S-520" sheetId="44" r:id="rId14"/>
    <sheet name="S-523" sheetId="47" r:id="rId15"/>
    <sheet name="S-524" sheetId="48" r:id="rId16"/>
    <sheet name="S-525" sheetId="49" r:id="rId17"/>
    <sheet name="S-526" sheetId="50" r:id="rId18"/>
    <sheet name="S-529" sheetId="51" r:id="rId19"/>
    <sheet name="S-530" sheetId="62" r:id="rId20"/>
    <sheet name="S-533" sheetId="63" r:id="rId21"/>
    <sheet name="S-535" sheetId="64" r:id="rId22"/>
    <sheet name="S-538" sheetId="80" r:id="rId23"/>
    <sheet name="S-539" sheetId="81" r:id="rId24"/>
    <sheet name="S-541" sheetId="85" r:id="rId25"/>
    <sheet name="S-542" sheetId="86" r:id="rId26"/>
    <sheet name="S-544" sheetId="87" r:id="rId27"/>
    <sheet name="S-545" sheetId="110" r:id="rId28"/>
    <sheet name="S-546" sheetId="111" r:id="rId29"/>
    <sheet name="S-547" sheetId="112" r:id="rId30"/>
    <sheet name="S-551" sheetId="52" r:id="rId31"/>
    <sheet name="S-554" sheetId="88" r:id="rId32"/>
    <sheet name="S-555" sheetId="89" r:id="rId33"/>
    <sheet name="S-559" sheetId="9" r:id="rId34"/>
    <sheet name="S-561" sheetId="10" r:id="rId35"/>
    <sheet name="S-562" sheetId="12" r:id="rId36"/>
    <sheet name="S-563" sheetId="14" r:id="rId37"/>
    <sheet name="S-564" sheetId="53" r:id="rId38"/>
    <sheet name="S-566" sheetId="114" r:id="rId39"/>
    <sheet name="S-567" sheetId="90" r:id="rId40"/>
    <sheet name="S-568" sheetId="91" r:id="rId41"/>
    <sheet name="S-569" sheetId="65" r:id="rId42"/>
    <sheet name="S-570" sheetId="66" r:id="rId43"/>
    <sheet name="S-571" sheetId="92" r:id="rId44"/>
    <sheet name="S-572" sheetId="82" r:id="rId45"/>
    <sheet name="S-573" sheetId="93" r:id="rId46"/>
    <sheet name="S-574" sheetId="60" r:id="rId47"/>
    <sheet name="S-576" sheetId="15" r:id="rId48"/>
    <sheet name="S-577" sheetId="16" r:id="rId49"/>
    <sheet name="S-580" sheetId="54" r:id="rId50"/>
    <sheet name="S-581" sheetId="67" r:id="rId51"/>
    <sheet name="S-582" sheetId="68" r:id="rId52"/>
    <sheet name="S-584" sheetId="94" r:id="rId53"/>
    <sheet name="S-585" sheetId="95" r:id="rId54"/>
    <sheet name="S-589" sheetId="69" r:id="rId55"/>
    <sheet name="S-590" sheetId="18" r:id="rId56"/>
    <sheet name="S-593" sheetId="78" r:id="rId57"/>
    <sheet name="S-594" sheetId="55" r:id="rId58"/>
    <sheet name="S-595" sheetId="20" r:id="rId59"/>
    <sheet name="S-596" sheetId="45" r:id="rId60"/>
    <sheet name="S-599" sheetId="96" r:id="rId61"/>
    <sheet name="S-602" sheetId="70" r:id="rId62"/>
    <sheet name="S-605" sheetId="97" r:id="rId63"/>
    <sheet name="S-606" sheetId="98" r:id="rId64"/>
    <sheet name="S-607" sheetId="71" r:id="rId65"/>
    <sheet name="S-608" sheetId="99" r:id="rId66"/>
    <sheet name="S-609" sheetId="21" r:id="rId67"/>
    <sheet name="S-610" sheetId="100" r:id="rId68"/>
    <sheet name="S-611" sheetId="22" r:id="rId69"/>
    <sheet name="S-612" sheetId="24" r:id="rId70"/>
    <sheet name="S-613" sheetId="101" r:id="rId71"/>
    <sheet name="S-617" sheetId="25" r:id="rId72"/>
    <sheet name="S-618" sheetId="27" r:id="rId73"/>
    <sheet name="S-622" sheetId="29" r:id="rId74"/>
    <sheet name="S-624" sheetId="30" r:id="rId75"/>
    <sheet name="S-630" sheetId="56" r:id="rId76"/>
    <sheet name="S-631" sheetId="31" r:id="rId77"/>
    <sheet name="S-632" sheetId="83" r:id="rId78"/>
    <sheet name="S-634" sheetId="72" r:id="rId79"/>
    <sheet name="S-637" sheetId="32" r:id="rId80"/>
    <sheet name="S-640" sheetId="73" r:id="rId81"/>
    <sheet name="S-642" sheetId="33" r:id="rId82"/>
    <sheet name="S-645" sheetId="34" r:id="rId83"/>
    <sheet name="S-646" sheetId="35" r:id="rId84"/>
    <sheet name="S-649" sheetId="38" r:id="rId85"/>
    <sheet name="S-651" sheetId="74" r:id="rId86"/>
    <sheet name="S-652" sheetId="57" r:id="rId87"/>
    <sheet name="S-654" sheetId="102" r:id="rId88"/>
    <sheet name="S-655" sheetId="103" r:id="rId89"/>
    <sheet name="S-656" sheetId="104" r:id="rId90"/>
    <sheet name="S-657" sheetId="105" r:id="rId91"/>
    <sheet name="S-658" sheetId="106" r:id="rId92"/>
    <sheet name="S-660" sheetId="107" r:id="rId93"/>
    <sheet name="S-661" sheetId="108" r:id="rId94"/>
    <sheet name="S-662" sheetId="109" r:id="rId95"/>
    <sheet name="S-663" sheetId="41" r:id="rId96"/>
    <sheet name="S-664" sheetId="42" r:id="rId97"/>
    <sheet name="S-674" sheetId="58" r:id="rId98"/>
    <sheet name="S-675" sheetId="59" r:id="rId99"/>
  </sheet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purl.oclc.org/ooxml/spreadsheetml/main">
  <c r="I31" i="114" l="1"/>
  <c r="H31" i="114"/>
  <c r="G31" i="114"/>
  <c r="F31" i="114"/>
  <c r="E31" i="114"/>
  <c r="D31" i="114"/>
  <c r="C31" i="114"/>
  <c r="C33" i="114" s="1"/>
  <c r="C37" i="114" s="1"/>
  <c r="D22" i="114" l="1"/>
  <c r="D33" i="114" s="1"/>
  <c r="E22" i="114" l="1"/>
  <c r="E33" i="114" s="1"/>
  <c r="D37" i="114"/>
  <c r="F22" i="114" l="1"/>
  <c r="F33" i="114" s="1"/>
  <c r="E37" i="114"/>
  <c r="G22" i="114" l="1"/>
  <c r="G33" i="114" s="1"/>
  <c r="F37" i="114"/>
  <c r="H22" i="114" l="1"/>
  <c r="H33" i="114" s="1"/>
  <c r="G37" i="114"/>
  <c r="H37" i="114" l="1"/>
  <c r="I22" i="114"/>
  <c r="I33" i="114" s="1"/>
  <c r="I37" i="114" s="1"/>
  <c r="I31" i="113"/>
  <c r="H31" i="113"/>
  <c r="G31" i="113"/>
  <c r="F31" i="113"/>
  <c r="E31" i="113"/>
  <c r="D31" i="113"/>
  <c r="C31" i="113"/>
  <c r="C33" i="113" s="1"/>
  <c r="C37" i="113" s="1"/>
  <c r="F35" i="112"/>
  <c r="C33" i="112"/>
  <c r="D22" i="112" s="1"/>
  <c r="D33" i="112" s="1"/>
  <c r="I31" i="112"/>
  <c r="H31" i="112"/>
  <c r="G31" i="112"/>
  <c r="F31" i="112"/>
  <c r="E31" i="112"/>
  <c r="D31" i="112"/>
  <c r="C31" i="112"/>
  <c r="C33" i="111"/>
  <c r="C37" i="111" s="1"/>
  <c r="I31" i="111"/>
  <c r="H31" i="111"/>
  <c r="G31" i="111"/>
  <c r="F31" i="111"/>
  <c r="E31" i="111"/>
  <c r="D31" i="111"/>
  <c r="C31" i="111"/>
  <c r="I31" i="110"/>
  <c r="H31" i="110"/>
  <c r="G31" i="110"/>
  <c r="F31" i="110"/>
  <c r="E31" i="110"/>
  <c r="D31" i="110"/>
  <c r="C31" i="110"/>
  <c r="C33" i="110" s="1"/>
  <c r="D22" i="110" s="1"/>
  <c r="D33" i="110" s="1"/>
  <c r="D22" i="111" l="1"/>
  <c r="D33" i="111" s="1"/>
  <c r="D22" i="113"/>
  <c r="D33" i="113" s="1"/>
  <c r="E22" i="110"/>
  <c r="E33" i="110" s="1"/>
  <c r="D37" i="110"/>
  <c r="D37" i="111"/>
  <c r="E22" i="111"/>
  <c r="E33" i="111" s="1"/>
  <c r="E22" i="112"/>
  <c r="E33" i="112" s="1"/>
  <c r="D37" i="112"/>
  <c r="C37" i="112"/>
  <c r="C37" i="110"/>
  <c r="E22" i="113" l="1"/>
  <c r="E33" i="113" s="1"/>
  <c r="D37" i="113"/>
  <c r="E37" i="111"/>
  <c r="F22" i="111"/>
  <c r="F33" i="111" s="1"/>
  <c r="F22" i="112"/>
  <c r="F33" i="112" s="1"/>
  <c r="E37" i="112"/>
  <c r="E37" i="110"/>
  <c r="F22" i="110"/>
  <c r="F33" i="110" s="1"/>
  <c r="F22" i="113" l="1"/>
  <c r="F33" i="113" s="1"/>
  <c r="E37" i="113"/>
  <c r="F37" i="110"/>
  <c r="G22" i="110"/>
  <c r="G33" i="110" s="1"/>
  <c r="G22" i="111"/>
  <c r="G33" i="111" s="1"/>
  <c r="F37" i="111"/>
  <c r="G22" i="112"/>
  <c r="G33" i="112" s="1"/>
  <c r="F37" i="112"/>
  <c r="G22" i="113" l="1"/>
  <c r="G33" i="113" s="1"/>
  <c r="F37" i="113"/>
  <c r="G37" i="112"/>
  <c r="H22" i="112"/>
  <c r="H33" i="112" s="1"/>
  <c r="H22" i="111"/>
  <c r="H33" i="111" s="1"/>
  <c r="G37" i="111"/>
  <c r="G37" i="110"/>
  <c r="H22" i="110"/>
  <c r="H33" i="110" s="1"/>
  <c r="H22" i="113" l="1"/>
  <c r="H33" i="113" s="1"/>
  <c r="G37" i="113"/>
  <c r="H37" i="110"/>
  <c r="I22" i="110"/>
  <c r="I33" i="110" s="1"/>
  <c r="I37" i="110" s="1"/>
  <c r="I22" i="111"/>
  <c r="I33" i="111" s="1"/>
  <c r="I37" i="111" s="1"/>
  <c r="H37" i="111"/>
  <c r="H37" i="112"/>
  <c r="I22" i="112"/>
  <c r="I33" i="112" s="1"/>
  <c r="I37" i="112" s="1"/>
  <c r="H37" i="113" l="1"/>
  <c r="I22" i="113"/>
  <c r="I33" i="113" s="1"/>
  <c r="I37" i="113" s="1"/>
  <c r="I31" i="109" l="1"/>
  <c r="H31" i="109"/>
  <c r="G31" i="109"/>
  <c r="F31" i="109"/>
  <c r="E31" i="109"/>
  <c r="D31" i="109"/>
  <c r="C31" i="109"/>
  <c r="C33" i="109" s="1"/>
  <c r="I31" i="108"/>
  <c r="H31" i="108"/>
  <c r="G31" i="108"/>
  <c r="F31" i="108"/>
  <c r="E31" i="108"/>
  <c r="D31" i="108"/>
  <c r="C31" i="108"/>
  <c r="C33" i="108" s="1"/>
  <c r="C33" i="107"/>
  <c r="D22" i="107" s="1"/>
  <c r="D33" i="107" s="1"/>
  <c r="I31" i="107"/>
  <c r="H31" i="107"/>
  <c r="G31" i="107"/>
  <c r="F31" i="107"/>
  <c r="E31" i="107"/>
  <c r="D31" i="107"/>
  <c r="C31" i="107"/>
  <c r="C33" i="106"/>
  <c r="C37" i="106" s="1"/>
  <c r="I31" i="106"/>
  <c r="H31" i="106"/>
  <c r="G31" i="106"/>
  <c r="F31" i="106"/>
  <c r="E31" i="106"/>
  <c r="D31" i="106"/>
  <c r="C31" i="106"/>
  <c r="I31" i="105"/>
  <c r="H31" i="105"/>
  <c r="G31" i="105"/>
  <c r="F31" i="105"/>
  <c r="E31" i="105"/>
  <c r="D31" i="105"/>
  <c r="C31" i="105"/>
  <c r="C33" i="105" s="1"/>
  <c r="I31" i="104"/>
  <c r="H31" i="104"/>
  <c r="G31" i="104"/>
  <c r="F31" i="104"/>
  <c r="E31" i="104"/>
  <c r="D31" i="104"/>
  <c r="C31" i="104"/>
  <c r="C33" i="104" s="1"/>
  <c r="I31" i="103"/>
  <c r="H31" i="103"/>
  <c r="G31" i="103"/>
  <c r="F31" i="103"/>
  <c r="E31" i="103"/>
  <c r="D31" i="103"/>
  <c r="C31" i="103"/>
  <c r="C33" i="103" s="1"/>
  <c r="I31" i="102"/>
  <c r="H31" i="102"/>
  <c r="G31" i="102"/>
  <c r="F31" i="102"/>
  <c r="E31" i="102"/>
  <c r="D31" i="102"/>
  <c r="C31" i="102"/>
  <c r="C33" i="102" s="1"/>
  <c r="I31" i="101"/>
  <c r="H31" i="101"/>
  <c r="G31" i="101"/>
  <c r="F31" i="101"/>
  <c r="E31" i="101"/>
  <c r="D31" i="101"/>
  <c r="C31" i="101"/>
  <c r="C33" i="101" s="1"/>
  <c r="I31" i="100"/>
  <c r="H31" i="100"/>
  <c r="G31" i="100"/>
  <c r="F31" i="100"/>
  <c r="E31" i="100"/>
  <c r="D31" i="100"/>
  <c r="C31" i="100"/>
  <c r="C33" i="100" s="1"/>
  <c r="D22" i="100" s="1"/>
  <c r="I31" i="99"/>
  <c r="H31" i="99"/>
  <c r="G31" i="99"/>
  <c r="F31" i="99"/>
  <c r="E31" i="99"/>
  <c r="D31" i="99"/>
  <c r="C31" i="99"/>
  <c r="C33" i="99" s="1"/>
  <c r="F35" i="98"/>
  <c r="I31" i="98"/>
  <c r="H31" i="98"/>
  <c r="G31" i="98"/>
  <c r="F31" i="98"/>
  <c r="E31" i="98"/>
  <c r="D31" i="98"/>
  <c r="C31" i="98"/>
  <c r="C33" i="98" s="1"/>
  <c r="C37" i="98" s="1"/>
  <c r="G23" i="98"/>
  <c r="I31" i="97"/>
  <c r="H31" i="97"/>
  <c r="G31" i="97"/>
  <c r="F31" i="97"/>
  <c r="E31" i="97"/>
  <c r="D31" i="97"/>
  <c r="C31" i="97"/>
  <c r="C33" i="97" s="1"/>
  <c r="I31" i="96"/>
  <c r="H31" i="96"/>
  <c r="G31" i="96"/>
  <c r="F31" i="96"/>
  <c r="E31" i="96"/>
  <c r="D31" i="96"/>
  <c r="C31" i="96"/>
  <c r="C33" i="96" s="1"/>
  <c r="I31" i="95"/>
  <c r="H31" i="95"/>
  <c r="G31" i="95"/>
  <c r="F31" i="95"/>
  <c r="E31" i="95"/>
  <c r="D31" i="95"/>
  <c r="C31" i="95"/>
  <c r="C33" i="95" s="1"/>
  <c r="I31" i="94"/>
  <c r="H31" i="94"/>
  <c r="G31" i="94"/>
  <c r="F31" i="94"/>
  <c r="E31" i="94"/>
  <c r="D31" i="94"/>
  <c r="C31" i="94"/>
  <c r="C33" i="94" s="1"/>
  <c r="G24" i="94"/>
  <c r="I31" i="92"/>
  <c r="H31" i="92"/>
  <c r="G31" i="92"/>
  <c r="F31" i="92"/>
  <c r="E31" i="92"/>
  <c r="D31" i="92"/>
  <c r="C31" i="92"/>
  <c r="C33" i="92" s="1"/>
  <c r="C37" i="92" s="1"/>
  <c r="I31" i="91"/>
  <c r="H31" i="91"/>
  <c r="G31" i="91"/>
  <c r="F31" i="91"/>
  <c r="E31" i="91"/>
  <c r="D31" i="91"/>
  <c r="C31" i="91"/>
  <c r="C33" i="91" s="1"/>
  <c r="D22" i="91" s="1"/>
  <c r="D33" i="91" s="1"/>
  <c r="I31" i="90"/>
  <c r="H31" i="90"/>
  <c r="G31" i="90"/>
  <c r="F31" i="90"/>
  <c r="E31" i="90"/>
  <c r="D31" i="90"/>
  <c r="C31" i="90"/>
  <c r="C33" i="90" s="1"/>
  <c r="I31" i="89"/>
  <c r="H31" i="89"/>
  <c r="G31" i="89"/>
  <c r="F31" i="89"/>
  <c r="E31" i="89"/>
  <c r="D31" i="89"/>
  <c r="C31" i="89"/>
  <c r="C33" i="89" s="1"/>
  <c r="I31" i="88"/>
  <c r="H31" i="88"/>
  <c r="G31" i="88"/>
  <c r="F31" i="88"/>
  <c r="E31" i="88"/>
  <c r="D31" i="88"/>
  <c r="C31" i="88"/>
  <c r="C33" i="88" s="1"/>
  <c r="D22" i="88" s="1"/>
  <c r="D33" i="88" s="1"/>
  <c r="C33" i="87"/>
  <c r="C37" i="87" s="1"/>
  <c r="I31" i="87"/>
  <c r="H31" i="87"/>
  <c r="G31" i="87"/>
  <c r="F31" i="87"/>
  <c r="E31" i="87"/>
  <c r="D31" i="87"/>
  <c r="C31" i="87"/>
  <c r="I32" i="86"/>
  <c r="H32" i="86"/>
  <c r="G32" i="86"/>
  <c r="F32" i="86"/>
  <c r="E32" i="86"/>
  <c r="D32" i="86"/>
  <c r="C32" i="86"/>
  <c r="C34" i="86" s="1"/>
  <c r="I31" i="85"/>
  <c r="H31" i="85"/>
  <c r="G31" i="85"/>
  <c r="F31" i="85"/>
  <c r="E31" i="85"/>
  <c r="D31" i="85"/>
  <c r="C31" i="85"/>
  <c r="C33" i="85" s="1"/>
  <c r="C37" i="85" s="1"/>
  <c r="I32" i="84"/>
  <c r="H32" i="84"/>
  <c r="G32" i="84"/>
  <c r="F32" i="84"/>
  <c r="E32" i="84"/>
  <c r="D32" i="84"/>
  <c r="C32" i="84"/>
  <c r="C34" i="84" s="1"/>
  <c r="C38" i="84" l="1"/>
  <c r="D23" i="84"/>
  <c r="D34" i="84" s="1"/>
  <c r="D22" i="106"/>
  <c r="D33" i="106" s="1"/>
  <c r="D22" i="105"/>
  <c r="D33" i="105" s="1"/>
  <c r="E22" i="105" s="1"/>
  <c r="E33" i="105" s="1"/>
  <c r="C37" i="105"/>
  <c r="D22" i="102"/>
  <c r="D33" i="102" s="1"/>
  <c r="C37" i="102"/>
  <c r="D22" i="101"/>
  <c r="D33" i="101" s="1"/>
  <c r="D37" i="101" s="1"/>
  <c r="C37" i="101"/>
  <c r="D22" i="94"/>
  <c r="D33" i="94" s="1"/>
  <c r="E22" i="94" s="1"/>
  <c r="E33" i="94" s="1"/>
  <c r="C37" i="94"/>
  <c r="D22" i="96"/>
  <c r="D33" i="96" s="1"/>
  <c r="C37" i="96"/>
  <c r="C37" i="88"/>
  <c r="D22" i="87"/>
  <c r="D33" i="87" s="1"/>
  <c r="D37" i="87" s="1"/>
  <c r="C37" i="91"/>
  <c r="D33" i="100"/>
  <c r="E22" i="100" s="1"/>
  <c r="E33" i="100" s="1"/>
  <c r="D22" i="104"/>
  <c r="D33" i="104" s="1"/>
  <c r="C37" i="104"/>
  <c r="C37" i="108"/>
  <c r="D22" i="108"/>
  <c r="D33" i="108" s="1"/>
  <c r="D22" i="109"/>
  <c r="D33" i="109" s="1"/>
  <c r="C37" i="109"/>
  <c r="C37" i="103"/>
  <c r="D22" i="103"/>
  <c r="D33" i="103" s="1"/>
  <c r="E22" i="106"/>
  <c r="E33" i="106" s="1"/>
  <c r="D37" i="106"/>
  <c r="E22" i="107"/>
  <c r="E33" i="107" s="1"/>
  <c r="D37" i="107"/>
  <c r="D37" i="102"/>
  <c r="E22" i="102"/>
  <c r="E33" i="102" s="1"/>
  <c r="D37" i="105"/>
  <c r="C37" i="107"/>
  <c r="C37" i="99"/>
  <c r="D22" i="99"/>
  <c r="D33" i="99" s="1"/>
  <c r="C37" i="97"/>
  <c r="D22" i="97"/>
  <c r="D33" i="97" s="1"/>
  <c r="D37" i="100"/>
  <c r="C37" i="100"/>
  <c r="D22" i="98"/>
  <c r="D33" i="98" s="1"/>
  <c r="C37" i="95"/>
  <c r="D22" i="95"/>
  <c r="D33" i="95" s="1"/>
  <c r="E22" i="96"/>
  <c r="E33" i="96" s="1"/>
  <c r="D37" i="96"/>
  <c r="D22" i="92"/>
  <c r="D33" i="92" s="1"/>
  <c r="D22" i="89"/>
  <c r="D33" i="89" s="1"/>
  <c r="C37" i="89"/>
  <c r="D23" i="86"/>
  <c r="D34" i="86" s="1"/>
  <c r="C38" i="86"/>
  <c r="E22" i="88"/>
  <c r="E33" i="88" s="1"/>
  <c r="D37" i="88"/>
  <c r="E22" i="91"/>
  <c r="E33" i="91" s="1"/>
  <c r="D37" i="91"/>
  <c r="C37" i="90"/>
  <c r="D22" i="90"/>
  <c r="D33" i="90" s="1"/>
  <c r="D22" i="85"/>
  <c r="D33" i="85" s="1"/>
  <c r="E23" i="84"/>
  <c r="E34" i="84" s="1"/>
  <c r="D38" i="84"/>
  <c r="E22" i="101" l="1"/>
  <c r="E33" i="101" s="1"/>
  <c r="E22" i="87"/>
  <c r="E33" i="87" s="1"/>
  <c r="D37" i="94"/>
  <c r="E37" i="105"/>
  <c r="F22" i="105"/>
  <c r="F33" i="105" s="1"/>
  <c r="E37" i="102"/>
  <c r="F22" i="102"/>
  <c r="F33" i="102" s="1"/>
  <c r="D37" i="103"/>
  <c r="E22" i="103"/>
  <c r="E33" i="103" s="1"/>
  <c r="E22" i="109"/>
  <c r="E33" i="109" s="1"/>
  <c r="D37" i="109"/>
  <c r="D37" i="108"/>
  <c r="E22" i="108"/>
  <c r="E33" i="108" s="1"/>
  <c r="E37" i="107"/>
  <c r="F22" i="107"/>
  <c r="F33" i="107" s="1"/>
  <c r="F22" i="106"/>
  <c r="F33" i="106" s="1"/>
  <c r="E37" i="106"/>
  <c r="E22" i="104"/>
  <c r="E33" i="104" s="1"/>
  <c r="D37" i="104"/>
  <c r="E37" i="101"/>
  <c r="F22" i="101"/>
  <c r="F33" i="101" s="1"/>
  <c r="E22" i="98"/>
  <c r="E33" i="98" s="1"/>
  <c r="D37" i="98"/>
  <c r="F22" i="100"/>
  <c r="F33" i="100" s="1"/>
  <c r="E37" i="100"/>
  <c r="D37" i="99"/>
  <c r="E22" i="99"/>
  <c r="E33" i="99" s="1"/>
  <c r="D37" i="97"/>
  <c r="E22" i="97"/>
  <c r="E33" i="97" s="1"/>
  <c r="E37" i="94"/>
  <c r="F22" i="94"/>
  <c r="F33" i="94" s="1"/>
  <c r="D37" i="92"/>
  <c r="E22" i="92"/>
  <c r="E33" i="92" s="1"/>
  <c r="D37" i="95"/>
  <c r="E22" i="95"/>
  <c r="E33" i="95" s="1"/>
  <c r="F22" i="96"/>
  <c r="F33" i="96" s="1"/>
  <c r="E37" i="96"/>
  <c r="F22" i="88"/>
  <c r="F33" i="88" s="1"/>
  <c r="E37" i="88"/>
  <c r="E22" i="85"/>
  <c r="E33" i="85" s="1"/>
  <c r="D37" i="85"/>
  <c r="E23" i="86"/>
  <c r="E34" i="86" s="1"/>
  <c r="D38" i="86"/>
  <c r="D37" i="90"/>
  <c r="E22" i="90"/>
  <c r="E33" i="90" s="1"/>
  <c r="E37" i="87"/>
  <c r="F22" i="87"/>
  <c r="F33" i="87" s="1"/>
  <c r="F22" i="91"/>
  <c r="F33" i="91" s="1"/>
  <c r="E37" i="91"/>
  <c r="E22" i="89"/>
  <c r="E33" i="89" s="1"/>
  <c r="D37" i="89"/>
  <c r="F23" i="84"/>
  <c r="F34" i="84" s="1"/>
  <c r="E38" i="84"/>
  <c r="F22" i="109" l="1"/>
  <c r="F33" i="109" s="1"/>
  <c r="E37" i="109"/>
  <c r="G22" i="106"/>
  <c r="G33" i="106" s="1"/>
  <c r="F37" i="106"/>
  <c r="F37" i="107"/>
  <c r="G22" i="107"/>
  <c r="G33" i="107" s="1"/>
  <c r="F37" i="105"/>
  <c r="G22" i="105"/>
  <c r="G33" i="105" s="1"/>
  <c r="F22" i="104"/>
  <c r="F33" i="104" s="1"/>
  <c r="E37" i="104"/>
  <c r="F22" i="103"/>
  <c r="F33" i="103" s="1"/>
  <c r="E37" i="103"/>
  <c r="F37" i="102"/>
  <c r="G22" i="102"/>
  <c r="G33" i="102" s="1"/>
  <c r="F22" i="108"/>
  <c r="F33" i="108" s="1"/>
  <c r="E37" i="108"/>
  <c r="F37" i="101"/>
  <c r="G22" i="101"/>
  <c r="G33" i="101" s="1"/>
  <c r="F22" i="97"/>
  <c r="F33" i="97" s="1"/>
  <c r="E37" i="97"/>
  <c r="F22" i="99"/>
  <c r="F33" i="99" s="1"/>
  <c r="E37" i="99"/>
  <c r="F37" i="100"/>
  <c r="G22" i="100"/>
  <c r="G33" i="100" s="1"/>
  <c r="F22" i="98"/>
  <c r="F33" i="98" s="1"/>
  <c r="E37" i="98"/>
  <c r="E37" i="95"/>
  <c r="F22" i="95"/>
  <c r="F33" i="95" s="1"/>
  <c r="G22" i="96"/>
  <c r="G33" i="96" s="1"/>
  <c r="F37" i="96"/>
  <c r="F37" i="94"/>
  <c r="G22" i="94"/>
  <c r="G33" i="94" s="1"/>
  <c r="F22" i="92"/>
  <c r="F33" i="92" s="1"/>
  <c r="E37" i="92"/>
  <c r="E37" i="89"/>
  <c r="F22" i="89"/>
  <c r="F33" i="89" s="1"/>
  <c r="F23" i="86"/>
  <c r="F34" i="86" s="1"/>
  <c r="E38" i="86"/>
  <c r="F22" i="90"/>
  <c r="F33" i="90" s="1"/>
  <c r="E37" i="90"/>
  <c r="F37" i="91"/>
  <c r="G22" i="91"/>
  <c r="G33" i="91" s="1"/>
  <c r="F22" i="85"/>
  <c r="F33" i="85" s="1"/>
  <c r="E37" i="85"/>
  <c r="G22" i="87"/>
  <c r="G33" i="87" s="1"/>
  <c r="F37" i="87"/>
  <c r="G22" i="88"/>
  <c r="G33" i="88" s="1"/>
  <c r="F37" i="88"/>
  <c r="F38" i="84"/>
  <c r="G23" i="84"/>
  <c r="G34" i="84" s="1"/>
  <c r="H22" i="105" l="1"/>
  <c r="H33" i="105" s="1"/>
  <c r="G37" i="105"/>
  <c r="G22" i="108"/>
  <c r="F37" i="108"/>
  <c r="G37" i="107"/>
  <c r="H22" i="107"/>
  <c r="H33" i="107" s="1"/>
  <c r="G22" i="103"/>
  <c r="G33" i="103" s="1"/>
  <c r="F37" i="103"/>
  <c r="G37" i="102"/>
  <c r="H22" i="102"/>
  <c r="H33" i="102" s="1"/>
  <c r="H22" i="106"/>
  <c r="H33" i="106" s="1"/>
  <c r="G37" i="106"/>
  <c r="F37" i="104"/>
  <c r="G22" i="104"/>
  <c r="G33" i="104" s="1"/>
  <c r="F37" i="109"/>
  <c r="G22" i="109"/>
  <c r="G33" i="109" s="1"/>
  <c r="H22" i="101"/>
  <c r="H33" i="101" s="1"/>
  <c r="G37" i="101"/>
  <c r="F37" i="98"/>
  <c r="G22" i="98"/>
  <c r="G33" i="98" s="1"/>
  <c r="G37" i="100"/>
  <c r="H22" i="100"/>
  <c r="H33" i="100" s="1"/>
  <c r="G22" i="99"/>
  <c r="G33" i="99" s="1"/>
  <c r="F37" i="99"/>
  <c r="G22" i="97"/>
  <c r="G33" i="97" s="1"/>
  <c r="F37" i="97"/>
  <c r="G22" i="92"/>
  <c r="G33" i="92" s="1"/>
  <c r="F37" i="92"/>
  <c r="G37" i="94"/>
  <c r="H22" i="94"/>
  <c r="H33" i="94" s="1"/>
  <c r="F37" i="95"/>
  <c r="G22" i="95"/>
  <c r="G33" i="95" s="1"/>
  <c r="H22" i="96"/>
  <c r="H33" i="96" s="1"/>
  <c r="G37" i="96"/>
  <c r="H22" i="88"/>
  <c r="H33" i="88" s="1"/>
  <c r="G37" i="88"/>
  <c r="G22" i="90"/>
  <c r="G33" i="90" s="1"/>
  <c r="F37" i="90"/>
  <c r="G37" i="91"/>
  <c r="H22" i="91"/>
  <c r="H33" i="91" s="1"/>
  <c r="H22" i="87"/>
  <c r="H33" i="87" s="1"/>
  <c r="G37" i="87"/>
  <c r="F38" i="86"/>
  <c r="G23" i="86"/>
  <c r="G34" i="86" s="1"/>
  <c r="F37" i="89"/>
  <c r="G22" i="89"/>
  <c r="G33" i="89" s="1"/>
  <c r="G22" i="85"/>
  <c r="G33" i="85" s="1"/>
  <c r="F37" i="85"/>
  <c r="G38" i="84"/>
  <c r="H23" i="84"/>
  <c r="H34" i="84" s="1"/>
  <c r="G37" i="109" l="1"/>
  <c r="H22" i="109"/>
  <c r="H33" i="109" s="1"/>
  <c r="H37" i="107"/>
  <c r="I22" i="107"/>
  <c r="I33" i="107" s="1"/>
  <c r="I37" i="107" s="1"/>
  <c r="I22" i="102"/>
  <c r="I33" i="102" s="1"/>
  <c r="I37" i="102" s="1"/>
  <c r="H37" i="102"/>
  <c r="H22" i="103"/>
  <c r="H33" i="103" s="1"/>
  <c r="G37" i="103"/>
  <c r="G37" i="104"/>
  <c r="H22" i="104"/>
  <c r="H33" i="104" s="1"/>
  <c r="H37" i="106"/>
  <c r="I22" i="106"/>
  <c r="I33" i="106" s="1"/>
  <c r="I37" i="106" s="1"/>
  <c r="G23" i="108"/>
  <c r="G33" i="108" s="1"/>
  <c r="I22" i="105"/>
  <c r="I33" i="105" s="1"/>
  <c r="I37" i="105" s="1"/>
  <c r="H37" i="105"/>
  <c r="H37" i="101"/>
  <c r="I22" i="101"/>
  <c r="I33" i="101" s="1"/>
  <c r="I37" i="101" s="1"/>
  <c r="H37" i="100"/>
  <c r="I22" i="100"/>
  <c r="I33" i="100" s="1"/>
  <c r="I37" i="100" s="1"/>
  <c r="H22" i="97"/>
  <c r="H33" i="97" s="1"/>
  <c r="G37" i="97"/>
  <c r="H22" i="99"/>
  <c r="H33" i="99" s="1"/>
  <c r="G37" i="99"/>
  <c r="G37" i="98"/>
  <c r="H22" i="98"/>
  <c r="H33" i="98" s="1"/>
  <c r="H22" i="95"/>
  <c r="H33" i="95" s="1"/>
  <c r="G37" i="95"/>
  <c r="H37" i="94"/>
  <c r="I22" i="94"/>
  <c r="I33" i="94" s="1"/>
  <c r="I37" i="94" s="1"/>
  <c r="H37" i="96"/>
  <c r="I22" i="96"/>
  <c r="I33" i="96" s="1"/>
  <c r="I37" i="96" s="1"/>
  <c r="H22" i="92"/>
  <c r="H33" i="92" s="1"/>
  <c r="G37" i="92"/>
  <c r="H37" i="91"/>
  <c r="I22" i="91"/>
  <c r="I33" i="91" s="1"/>
  <c r="I37" i="91" s="1"/>
  <c r="H22" i="85"/>
  <c r="H33" i="85" s="1"/>
  <c r="G37" i="85"/>
  <c r="I22" i="87"/>
  <c r="I33" i="87" s="1"/>
  <c r="I37" i="87" s="1"/>
  <c r="H37" i="87"/>
  <c r="G37" i="89"/>
  <c r="H22" i="89"/>
  <c r="H33" i="89" s="1"/>
  <c r="H22" i="90"/>
  <c r="H33" i="90" s="1"/>
  <c r="G37" i="90"/>
  <c r="G38" i="86"/>
  <c r="H23" i="86"/>
  <c r="H34" i="86" s="1"/>
  <c r="H37" i="88"/>
  <c r="I22" i="88"/>
  <c r="I33" i="88" s="1"/>
  <c r="I37" i="88" s="1"/>
  <c r="H38" i="84"/>
  <c r="I23" i="84"/>
  <c r="I34" i="84" s="1"/>
  <c r="I38" i="84" s="1"/>
  <c r="H22" i="108" l="1"/>
  <c r="H33" i="108" s="1"/>
  <c r="G37" i="108"/>
  <c r="I22" i="103"/>
  <c r="I33" i="103" s="1"/>
  <c r="I37" i="103" s="1"/>
  <c r="H37" i="103"/>
  <c r="H37" i="104"/>
  <c r="I22" i="104"/>
  <c r="I33" i="104" s="1"/>
  <c r="I37" i="104" s="1"/>
  <c r="H37" i="109"/>
  <c r="I22" i="109"/>
  <c r="I33" i="109" s="1"/>
  <c r="I37" i="109" s="1"/>
  <c r="I22" i="98"/>
  <c r="I33" i="98" s="1"/>
  <c r="I37" i="98" s="1"/>
  <c r="H37" i="98"/>
  <c r="I22" i="99"/>
  <c r="I33" i="99" s="1"/>
  <c r="I37" i="99" s="1"/>
  <c r="H37" i="99"/>
  <c r="I22" i="97"/>
  <c r="I33" i="97" s="1"/>
  <c r="I37" i="97" s="1"/>
  <c r="H37" i="97"/>
  <c r="I22" i="92"/>
  <c r="I33" i="92" s="1"/>
  <c r="I37" i="92" s="1"/>
  <c r="H37" i="92"/>
  <c r="I22" i="95"/>
  <c r="I33" i="95" s="1"/>
  <c r="I37" i="95" s="1"/>
  <c r="H37" i="95"/>
  <c r="I22" i="89"/>
  <c r="I33" i="89" s="1"/>
  <c r="I37" i="89" s="1"/>
  <c r="H37" i="89"/>
  <c r="H38" i="86"/>
  <c r="I23" i="86"/>
  <c r="I34" i="86" s="1"/>
  <c r="I38" i="86" s="1"/>
  <c r="I22" i="85"/>
  <c r="I33" i="85" s="1"/>
  <c r="I37" i="85" s="1"/>
  <c r="H37" i="85"/>
  <c r="I22" i="90"/>
  <c r="I33" i="90" s="1"/>
  <c r="I37" i="90" s="1"/>
  <c r="H37" i="90"/>
  <c r="H37" i="108" l="1"/>
  <c r="I22" i="108"/>
  <c r="I33" i="108" s="1"/>
  <c r="I37" i="108" s="1"/>
  <c r="I32" i="83" l="1"/>
  <c r="H32" i="83"/>
  <c r="G32" i="83"/>
  <c r="F32" i="83"/>
  <c r="E32" i="83"/>
  <c r="D32" i="83"/>
  <c r="C32" i="83"/>
  <c r="C34" i="83" s="1"/>
  <c r="D23" i="83" s="1"/>
  <c r="D34" i="83" s="1"/>
  <c r="I32" i="82"/>
  <c r="H32" i="82"/>
  <c r="G32" i="82"/>
  <c r="F32" i="82"/>
  <c r="E32" i="82"/>
  <c r="D32" i="82"/>
  <c r="C32" i="82"/>
  <c r="C34" i="82" s="1"/>
  <c r="D23" i="82" s="1"/>
  <c r="D34" i="82" s="1"/>
  <c r="I33" i="81"/>
  <c r="H33" i="81"/>
  <c r="G33" i="81"/>
  <c r="F33" i="81"/>
  <c r="E33" i="81"/>
  <c r="D33" i="81"/>
  <c r="C33" i="81"/>
  <c r="C35" i="81" s="1"/>
  <c r="C39" i="81" s="1"/>
  <c r="I33" i="80"/>
  <c r="H33" i="80"/>
  <c r="G33" i="80"/>
  <c r="F33" i="80"/>
  <c r="E33" i="80"/>
  <c r="D33" i="80"/>
  <c r="C33" i="80"/>
  <c r="C35" i="80" s="1"/>
  <c r="I31" i="79"/>
  <c r="H31" i="79"/>
  <c r="G31" i="79"/>
  <c r="F31" i="79"/>
  <c r="E31" i="79"/>
  <c r="D31" i="79"/>
  <c r="C31" i="79"/>
  <c r="C33" i="79" s="1"/>
  <c r="C37" i="79" s="1"/>
  <c r="E23" i="83" l="1"/>
  <c r="E34" i="83" s="1"/>
  <c r="D38" i="83"/>
  <c r="C38" i="83"/>
  <c r="E23" i="82"/>
  <c r="E34" i="82" s="1"/>
  <c r="D38" i="82"/>
  <c r="C38" i="82"/>
  <c r="C39" i="80"/>
  <c r="D24" i="80"/>
  <c r="D35" i="80" s="1"/>
  <c r="D24" i="81"/>
  <c r="D35" i="81" s="1"/>
  <c r="D22" i="79"/>
  <c r="D33" i="79" s="1"/>
  <c r="F23" i="83" l="1"/>
  <c r="F34" i="83" s="1"/>
  <c r="E38" i="83"/>
  <c r="F23" i="82"/>
  <c r="F34" i="82" s="1"/>
  <c r="E38" i="82"/>
  <c r="E24" i="81"/>
  <c r="E35" i="81" s="1"/>
  <c r="D39" i="81"/>
  <c r="D39" i="80"/>
  <c r="E24" i="80"/>
  <c r="E35" i="80" s="1"/>
  <c r="D37" i="79"/>
  <c r="E22" i="79"/>
  <c r="E33" i="79" s="1"/>
  <c r="F38" i="83" l="1"/>
  <c r="G23" i="83"/>
  <c r="G34" i="83" s="1"/>
  <c r="F38" i="82"/>
  <c r="G23" i="82"/>
  <c r="G34" i="82" s="1"/>
  <c r="E39" i="80"/>
  <c r="F24" i="80"/>
  <c r="F35" i="80" s="1"/>
  <c r="F24" i="81"/>
  <c r="F35" i="81" s="1"/>
  <c r="E39" i="81"/>
  <c r="F22" i="79"/>
  <c r="F33" i="79" s="1"/>
  <c r="E37" i="79"/>
  <c r="G38" i="83" l="1"/>
  <c r="H23" i="83"/>
  <c r="H34" i="83" s="1"/>
  <c r="G38" i="82"/>
  <c r="H23" i="82"/>
  <c r="H34" i="82" s="1"/>
  <c r="F39" i="80"/>
  <c r="G24" i="80"/>
  <c r="G35" i="80" s="1"/>
  <c r="F39" i="81"/>
  <c r="G24" i="81"/>
  <c r="G35" i="81" s="1"/>
  <c r="F37" i="79"/>
  <c r="G22" i="79"/>
  <c r="G33" i="79" s="1"/>
  <c r="H38" i="83" l="1"/>
  <c r="I23" i="83"/>
  <c r="I34" i="83" s="1"/>
  <c r="I38" i="83" s="1"/>
  <c r="H38" i="82"/>
  <c r="I23" i="82"/>
  <c r="I34" i="82" s="1"/>
  <c r="I38" i="82" s="1"/>
  <c r="H24" i="80"/>
  <c r="H35" i="80" s="1"/>
  <c r="G39" i="80"/>
  <c r="H24" i="81"/>
  <c r="H35" i="81" s="1"/>
  <c r="G39" i="81"/>
  <c r="G37" i="79"/>
  <c r="H22" i="79"/>
  <c r="H33" i="79" s="1"/>
  <c r="H39" i="81" l="1"/>
  <c r="I24" i="81"/>
  <c r="I35" i="81" s="1"/>
  <c r="I39" i="81" s="1"/>
  <c r="I24" i="80"/>
  <c r="I35" i="80" s="1"/>
  <c r="I39" i="80" s="1"/>
  <c r="H39" i="80"/>
  <c r="H37" i="79"/>
  <c r="I22" i="79"/>
  <c r="I33" i="79" s="1"/>
  <c r="I37" i="79" s="1"/>
  <c r="I37" i="78" l="1"/>
  <c r="H37" i="78"/>
  <c r="G37" i="78"/>
  <c r="F37" i="78"/>
  <c r="E37" i="78"/>
  <c r="D37" i="78"/>
  <c r="C37" i="78"/>
  <c r="C39" i="78" s="1"/>
  <c r="D28" i="78" s="1"/>
  <c r="D39" i="78" s="1"/>
  <c r="G23" i="74"/>
  <c r="H23" i="74"/>
  <c r="C31" i="74"/>
  <c r="C33" i="74" s="1"/>
  <c r="D31" i="74"/>
  <c r="E31" i="74"/>
  <c r="F31" i="74"/>
  <c r="G31" i="74"/>
  <c r="H31" i="74"/>
  <c r="I31" i="74"/>
  <c r="G23" i="73"/>
  <c r="C31" i="73"/>
  <c r="C33" i="73" s="1"/>
  <c r="D31" i="73"/>
  <c r="E31" i="73"/>
  <c r="F31" i="73"/>
  <c r="G31" i="73"/>
  <c r="H31" i="73"/>
  <c r="I31" i="73"/>
  <c r="F35" i="73"/>
  <c r="G23" i="72"/>
  <c r="H23" i="72" s="1"/>
  <c r="C31" i="72"/>
  <c r="C33" i="72" s="1"/>
  <c r="D31" i="72"/>
  <c r="E31" i="72"/>
  <c r="F31" i="72"/>
  <c r="G31" i="72"/>
  <c r="H31" i="72"/>
  <c r="I31" i="72"/>
  <c r="C31" i="71"/>
  <c r="C33" i="71" s="1"/>
  <c r="D31" i="71"/>
  <c r="E31" i="71"/>
  <c r="F31" i="71"/>
  <c r="G31" i="71"/>
  <c r="H31" i="71"/>
  <c r="I31" i="71"/>
  <c r="C32" i="70"/>
  <c r="C34" i="70" s="1"/>
  <c r="D32" i="70"/>
  <c r="E32" i="70"/>
  <c r="F32" i="70"/>
  <c r="G32" i="70"/>
  <c r="H32" i="70"/>
  <c r="I32" i="70"/>
  <c r="C32" i="69"/>
  <c r="C34" i="69" s="1"/>
  <c r="D23" i="69" s="1"/>
  <c r="D34" i="69" s="1"/>
  <c r="D32" i="69"/>
  <c r="E32" i="69"/>
  <c r="F32" i="69"/>
  <c r="G32" i="69"/>
  <c r="H32" i="69"/>
  <c r="I32" i="69"/>
  <c r="C32" i="68"/>
  <c r="C34" i="68" s="1"/>
  <c r="C38" i="68" s="1"/>
  <c r="D32" i="68"/>
  <c r="E32" i="68"/>
  <c r="F32" i="68"/>
  <c r="G32" i="68"/>
  <c r="H32" i="68"/>
  <c r="I32" i="68"/>
  <c r="C31" i="67"/>
  <c r="C33" i="67" s="1"/>
  <c r="D31" i="67"/>
  <c r="E31" i="67"/>
  <c r="F31" i="67"/>
  <c r="G31" i="67"/>
  <c r="H31" i="67"/>
  <c r="I31" i="67"/>
  <c r="C31" i="66"/>
  <c r="C33" i="66" s="1"/>
  <c r="C37" i="66" s="1"/>
  <c r="D31" i="66"/>
  <c r="E31" i="66"/>
  <c r="F31" i="66"/>
  <c r="G31" i="66"/>
  <c r="H31" i="66"/>
  <c r="I31" i="66"/>
  <c r="C32" i="65"/>
  <c r="C34" i="65" s="1"/>
  <c r="C38" i="65" s="1"/>
  <c r="D32" i="65"/>
  <c r="E32" i="65"/>
  <c r="F32" i="65"/>
  <c r="G32" i="65"/>
  <c r="H32" i="65"/>
  <c r="I32" i="65"/>
  <c r="H26" i="64"/>
  <c r="I26" i="64"/>
  <c r="C34" i="64"/>
  <c r="C36" i="64" s="1"/>
  <c r="D34" i="64"/>
  <c r="E34" i="64"/>
  <c r="F34" i="64"/>
  <c r="G34" i="64"/>
  <c r="H34" i="64"/>
  <c r="I34" i="64"/>
  <c r="F38" i="64"/>
  <c r="C32" i="63"/>
  <c r="C34" i="63" s="1"/>
  <c r="C38" i="63" s="1"/>
  <c r="D32" i="63"/>
  <c r="E32" i="63"/>
  <c r="F32" i="63"/>
  <c r="G32" i="63"/>
  <c r="H32" i="63"/>
  <c r="I32" i="63"/>
  <c r="H25" i="62"/>
  <c r="I25" i="62"/>
  <c r="C33" i="62"/>
  <c r="C35" i="62" s="1"/>
  <c r="C39" i="62" s="1"/>
  <c r="D33" i="62"/>
  <c r="E33" i="62"/>
  <c r="F33" i="62"/>
  <c r="G33" i="62"/>
  <c r="H33" i="62"/>
  <c r="I33" i="62"/>
  <c r="H26" i="61"/>
  <c r="I26" i="61"/>
  <c r="C33" i="61"/>
  <c r="C35" i="61" s="1"/>
  <c r="D33" i="61"/>
  <c r="E33" i="61"/>
  <c r="F33" i="61"/>
  <c r="G33" i="61"/>
  <c r="H33" i="61"/>
  <c r="I33" i="61"/>
  <c r="F37" i="61"/>
  <c r="D22" i="66" l="1"/>
  <c r="D33" i="66" s="1"/>
  <c r="D24" i="62"/>
  <c r="D35" i="62" s="1"/>
  <c r="D23" i="65"/>
  <c r="D34" i="65" s="1"/>
  <c r="C43" i="78"/>
  <c r="E28" i="78"/>
  <c r="E39" i="78" s="1"/>
  <c r="D43" i="78"/>
  <c r="D25" i="64"/>
  <c r="D36" i="64" s="1"/>
  <c r="C40" i="64"/>
  <c r="D22" i="67"/>
  <c r="D33" i="67" s="1"/>
  <c r="C37" i="67"/>
  <c r="D22" i="72"/>
  <c r="D33" i="72" s="1"/>
  <c r="C37" i="72"/>
  <c r="D22" i="73"/>
  <c r="D33" i="73" s="1"/>
  <c r="C37" i="73"/>
  <c r="E24" i="62"/>
  <c r="E35" i="62" s="1"/>
  <c r="D39" i="62"/>
  <c r="D37" i="66"/>
  <c r="E22" i="66"/>
  <c r="E33" i="66" s="1"/>
  <c r="H23" i="73"/>
  <c r="D23" i="68"/>
  <c r="D34" i="68" s="1"/>
  <c r="D23" i="70"/>
  <c r="D34" i="70" s="1"/>
  <c r="C38" i="70"/>
  <c r="E23" i="65"/>
  <c r="E34" i="65" s="1"/>
  <c r="D38" i="65"/>
  <c r="D38" i="69"/>
  <c r="E23" i="69"/>
  <c r="E34" i="69" s="1"/>
  <c r="D24" i="61"/>
  <c r="D35" i="61" s="1"/>
  <c r="C39" i="61"/>
  <c r="D22" i="74"/>
  <c r="D33" i="74" s="1"/>
  <c r="C37" i="74"/>
  <c r="C38" i="69"/>
  <c r="D22" i="71"/>
  <c r="D33" i="71" s="1"/>
  <c r="C37" i="71"/>
  <c r="D23" i="63"/>
  <c r="D34" i="63" s="1"/>
  <c r="F28" i="78" l="1"/>
  <c r="F39" i="78" s="1"/>
  <c r="E43" i="78"/>
  <c r="D38" i="63"/>
  <c r="E23" i="63"/>
  <c r="E34" i="63" s="1"/>
  <c r="E22" i="74"/>
  <c r="E33" i="74" s="1"/>
  <c r="D37" i="74"/>
  <c r="E23" i="70"/>
  <c r="E34" i="70" s="1"/>
  <c r="D38" i="70"/>
  <c r="E22" i="73"/>
  <c r="E33" i="73" s="1"/>
  <c r="D37" i="73"/>
  <c r="E37" i="66"/>
  <c r="F22" i="66"/>
  <c r="F33" i="66" s="1"/>
  <c r="E24" i="61"/>
  <c r="E35" i="61" s="1"/>
  <c r="D39" i="61"/>
  <c r="E22" i="72"/>
  <c r="E33" i="72" s="1"/>
  <c r="D37" i="72"/>
  <c r="E38" i="69"/>
  <c r="F23" i="69"/>
  <c r="F34" i="69" s="1"/>
  <c r="E22" i="71"/>
  <c r="E33" i="71" s="1"/>
  <c r="D37" i="71"/>
  <c r="F24" i="62"/>
  <c r="F35" i="62" s="1"/>
  <c r="E39" i="62"/>
  <c r="E22" i="67"/>
  <c r="E33" i="67" s="1"/>
  <c r="D37" i="67"/>
  <c r="D38" i="68"/>
  <c r="E23" i="68"/>
  <c r="E34" i="68" s="1"/>
  <c r="F23" i="65"/>
  <c r="F34" i="65" s="1"/>
  <c r="E38" i="65"/>
  <c r="E25" i="64"/>
  <c r="E36" i="64" s="1"/>
  <c r="D40" i="64"/>
  <c r="G28" i="78" l="1"/>
  <c r="G39" i="78" s="1"/>
  <c r="F43" i="78"/>
  <c r="F22" i="73"/>
  <c r="F33" i="73" s="1"/>
  <c r="E37" i="73"/>
  <c r="F24" i="61"/>
  <c r="F35" i="61" s="1"/>
  <c r="E39" i="61"/>
  <c r="F23" i="68"/>
  <c r="F34" i="68" s="1"/>
  <c r="E38" i="68"/>
  <c r="F37" i="66"/>
  <c r="G22" i="66"/>
  <c r="G33" i="66" s="1"/>
  <c r="F22" i="67"/>
  <c r="F33" i="67" s="1"/>
  <c r="E37" i="67"/>
  <c r="G24" i="62"/>
  <c r="F39" i="62"/>
  <c r="F22" i="71"/>
  <c r="F33" i="71" s="1"/>
  <c r="E37" i="71"/>
  <c r="F23" i="70"/>
  <c r="F34" i="70" s="1"/>
  <c r="E38" i="70"/>
  <c r="F38" i="69"/>
  <c r="G23" i="69"/>
  <c r="G34" i="69" s="1"/>
  <c r="F25" i="64"/>
  <c r="F36" i="64" s="1"/>
  <c r="E40" i="64"/>
  <c r="E37" i="74"/>
  <c r="F22" i="74"/>
  <c r="F33" i="74" s="1"/>
  <c r="E38" i="63"/>
  <c r="F23" i="63"/>
  <c r="F34" i="63" s="1"/>
  <c r="G23" i="65"/>
  <c r="G34" i="65" s="1"/>
  <c r="F38" i="65"/>
  <c r="F22" i="72"/>
  <c r="F33" i="72" s="1"/>
  <c r="E37" i="72"/>
  <c r="H28" i="78" l="1"/>
  <c r="H39" i="78" s="1"/>
  <c r="G43" i="78"/>
  <c r="G23" i="68"/>
  <c r="G34" i="68" s="1"/>
  <c r="F38" i="68"/>
  <c r="F40" i="64"/>
  <c r="G25" i="64"/>
  <c r="F37" i="67"/>
  <c r="G22" i="67"/>
  <c r="G33" i="67" s="1"/>
  <c r="G22" i="73"/>
  <c r="F37" i="73"/>
  <c r="H23" i="65"/>
  <c r="H34" i="65" s="1"/>
  <c r="G38" i="65"/>
  <c r="G25" i="62"/>
  <c r="F37" i="74"/>
  <c r="G22" i="74"/>
  <c r="H22" i="66"/>
  <c r="H33" i="66" s="1"/>
  <c r="G37" i="66"/>
  <c r="G22" i="72"/>
  <c r="F37" i="72"/>
  <c r="G38" i="69"/>
  <c r="H23" i="69"/>
  <c r="H34" i="69" s="1"/>
  <c r="G24" i="61"/>
  <c r="F39" i="61"/>
  <c r="F38" i="63"/>
  <c r="G23" i="63"/>
  <c r="G34" i="63" s="1"/>
  <c r="G23" i="70"/>
  <c r="G34" i="70" s="1"/>
  <c r="F38" i="70"/>
  <c r="G22" i="71"/>
  <c r="F37" i="71"/>
  <c r="H43" i="78" l="1"/>
  <c r="I28" i="78"/>
  <c r="I39" i="78" s="1"/>
  <c r="I43" i="78" s="1"/>
  <c r="G26" i="61"/>
  <c r="G35" i="61" s="1"/>
  <c r="G24" i="74"/>
  <c r="G33" i="74" s="1"/>
  <c r="I22" i="66"/>
  <c r="I33" i="66" s="1"/>
  <c r="I37" i="66" s="1"/>
  <c r="H37" i="66"/>
  <c r="G35" i="73"/>
  <c r="G24" i="73" s="1"/>
  <c r="G33" i="73" s="1"/>
  <c r="G26" i="62"/>
  <c r="G35" i="62" s="1"/>
  <c r="I23" i="69"/>
  <c r="I34" i="69" s="1"/>
  <c r="I38" i="69" s="1"/>
  <c r="H38" i="69"/>
  <c r="G24" i="72"/>
  <c r="G33" i="72" s="1"/>
  <c r="G26" i="64"/>
  <c r="G23" i="71"/>
  <c r="G37" i="67"/>
  <c r="H22" i="67"/>
  <c r="H33" i="67" s="1"/>
  <c r="G38" i="70"/>
  <c r="H23" i="70"/>
  <c r="H34" i="70" s="1"/>
  <c r="H23" i="63"/>
  <c r="H34" i="63" s="1"/>
  <c r="G38" i="63"/>
  <c r="H38" i="65"/>
  <c r="I23" i="65"/>
  <c r="I34" i="65" s="1"/>
  <c r="I38" i="65" s="1"/>
  <c r="H23" i="68"/>
  <c r="H34" i="68" s="1"/>
  <c r="G38" i="68"/>
  <c r="H22" i="73" l="1"/>
  <c r="G37" i="73"/>
  <c r="G37" i="74"/>
  <c r="H22" i="74"/>
  <c r="H24" i="62"/>
  <c r="G39" i="62"/>
  <c r="H22" i="72"/>
  <c r="G37" i="72"/>
  <c r="H24" i="61"/>
  <c r="H35" i="61" s="1"/>
  <c r="G39" i="61"/>
  <c r="H37" i="67"/>
  <c r="I22" i="67"/>
  <c r="I33" i="67" s="1"/>
  <c r="I37" i="67" s="1"/>
  <c r="I23" i="68"/>
  <c r="I34" i="68" s="1"/>
  <c r="I38" i="68" s="1"/>
  <c r="H38" i="68"/>
  <c r="G24" i="71"/>
  <c r="H23" i="71" s="1"/>
  <c r="H24" i="71" s="1"/>
  <c r="I23" i="63"/>
  <c r="I34" i="63" s="1"/>
  <c r="I38" i="63" s="1"/>
  <c r="H38" i="63"/>
  <c r="G27" i="64"/>
  <c r="G36" i="64" s="1"/>
  <c r="H38" i="70"/>
  <c r="I23" i="70"/>
  <c r="I34" i="70" s="1"/>
  <c r="I38" i="70" s="1"/>
  <c r="G33" i="71" l="1"/>
  <c r="G40" i="64"/>
  <c r="H25" i="64"/>
  <c r="H22" i="71"/>
  <c r="H33" i="71" s="1"/>
  <c r="G37" i="71"/>
  <c r="H26" i="62"/>
  <c r="H35" i="62" s="1"/>
  <c r="H24" i="74"/>
  <c r="H33" i="74" s="1"/>
  <c r="I24" i="61"/>
  <c r="I35" i="61" s="1"/>
  <c r="I39" i="61" s="1"/>
  <c r="H39" i="61"/>
  <c r="H24" i="72"/>
  <c r="H33" i="72" s="1"/>
  <c r="H24" i="73"/>
  <c r="H33" i="73" s="1"/>
  <c r="H37" i="74" l="1"/>
  <c r="I22" i="74"/>
  <c r="I33" i="74" s="1"/>
  <c r="I37" i="74" s="1"/>
  <c r="H37" i="73"/>
  <c r="I22" i="73"/>
  <c r="I33" i="73" s="1"/>
  <c r="I37" i="73" s="1"/>
  <c r="H37" i="72"/>
  <c r="I22" i="72"/>
  <c r="I33" i="72" s="1"/>
  <c r="I37" i="72" s="1"/>
  <c r="H27" i="64"/>
  <c r="H36" i="64" s="1"/>
  <c r="I24" i="62"/>
  <c r="H39" i="62"/>
  <c r="I22" i="71"/>
  <c r="I33" i="71" s="1"/>
  <c r="I37" i="71" s="1"/>
  <c r="H37" i="71"/>
  <c r="H40" i="64" l="1"/>
  <c r="I25" i="64"/>
  <c r="I26" i="62"/>
  <c r="I35" i="62" s="1"/>
  <c r="I39" i="62" s="1"/>
  <c r="I27" i="64" l="1"/>
  <c r="I36" i="64" s="1"/>
  <c r="I40" i="64" s="1"/>
  <c r="I41" i="60" l="1"/>
  <c r="H41" i="60"/>
  <c r="G41" i="60"/>
  <c r="F41" i="60"/>
  <c r="E41" i="60"/>
  <c r="D41" i="60"/>
  <c r="C41" i="60"/>
  <c r="C43" i="60" s="1"/>
  <c r="D32" i="60" s="1"/>
  <c r="D43" i="60" s="1"/>
  <c r="C47" i="60" l="1"/>
  <c r="E32" i="60"/>
  <c r="E43" i="60" s="1"/>
  <c r="D47" i="60"/>
  <c r="F32" i="60" l="1"/>
  <c r="F43" i="60" s="1"/>
  <c r="E47" i="60"/>
  <c r="F47" i="60" l="1"/>
  <c r="G32" i="60"/>
  <c r="G43" i="60" s="1"/>
  <c r="G47" i="60" l="1"/>
  <c r="H32" i="60"/>
  <c r="H43" i="60" s="1"/>
  <c r="H47" i="60" l="1"/>
  <c r="I32" i="60"/>
  <c r="I43" i="60" s="1"/>
  <c r="I47" i="60" s="1"/>
  <c r="H37" i="59" l="1"/>
  <c r="G37" i="59"/>
  <c r="I33" i="59"/>
  <c r="H33" i="59"/>
  <c r="G33" i="59"/>
  <c r="F33" i="59"/>
  <c r="E33" i="59"/>
  <c r="D33" i="59"/>
  <c r="C33" i="59"/>
  <c r="C35" i="59" s="1"/>
  <c r="D24" i="59" s="1"/>
  <c r="G38" i="58"/>
  <c r="I34" i="58"/>
  <c r="H34" i="58"/>
  <c r="G34" i="58"/>
  <c r="F34" i="58"/>
  <c r="E34" i="58"/>
  <c r="D34" i="58"/>
  <c r="C34" i="58"/>
  <c r="C36" i="58" s="1"/>
  <c r="I31" i="57"/>
  <c r="H31" i="57"/>
  <c r="G31" i="57"/>
  <c r="F31" i="57"/>
  <c r="E31" i="57"/>
  <c r="D31" i="57"/>
  <c r="C31" i="57"/>
  <c r="C33" i="57" s="1"/>
  <c r="I33" i="56"/>
  <c r="H33" i="56"/>
  <c r="G33" i="56"/>
  <c r="F33" i="56"/>
  <c r="E33" i="56"/>
  <c r="D33" i="56"/>
  <c r="C33" i="56"/>
  <c r="C35" i="56" s="1"/>
  <c r="I33" i="55"/>
  <c r="H33" i="55"/>
  <c r="G33" i="55"/>
  <c r="F33" i="55"/>
  <c r="E33" i="55"/>
  <c r="D33" i="55"/>
  <c r="C33" i="55"/>
  <c r="C35" i="55" s="1"/>
  <c r="F39" i="54"/>
  <c r="I35" i="54"/>
  <c r="H35" i="54"/>
  <c r="G35" i="54"/>
  <c r="F35" i="54"/>
  <c r="E35" i="54"/>
  <c r="D35" i="54"/>
  <c r="C35" i="54"/>
  <c r="C37" i="54" s="1"/>
  <c r="I34" i="53"/>
  <c r="H34" i="53"/>
  <c r="G34" i="53"/>
  <c r="F34" i="53"/>
  <c r="E34" i="53"/>
  <c r="D34" i="53"/>
  <c r="C34" i="53"/>
  <c r="C36" i="53" s="1"/>
  <c r="I33" i="52"/>
  <c r="H33" i="52"/>
  <c r="G33" i="52"/>
  <c r="F33" i="52"/>
  <c r="E33" i="52"/>
  <c r="D33" i="52"/>
  <c r="C33" i="52"/>
  <c r="C35" i="52" s="1"/>
  <c r="F37" i="51"/>
  <c r="I33" i="51"/>
  <c r="H33" i="51"/>
  <c r="G33" i="51"/>
  <c r="F33" i="51"/>
  <c r="E33" i="51"/>
  <c r="D33" i="51"/>
  <c r="C33" i="51"/>
  <c r="C35" i="51" s="1"/>
  <c r="I34" i="50"/>
  <c r="H34" i="50"/>
  <c r="G34" i="50"/>
  <c r="F34" i="50"/>
  <c r="E34" i="50"/>
  <c r="D34" i="50"/>
  <c r="C34" i="50"/>
  <c r="C36" i="50" s="1"/>
  <c r="D25" i="50" s="1"/>
  <c r="D36" i="50" s="1"/>
  <c r="I35" i="49"/>
  <c r="H35" i="49"/>
  <c r="G35" i="49"/>
  <c r="F35" i="49"/>
  <c r="E35" i="49"/>
  <c r="D35" i="49"/>
  <c r="C35" i="49"/>
  <c r="C37" i="49" s="1"/>
  <c r="I34" i="48"/>
  <c r="H34" i="48"/>
  <c r="G34" i="48"/>
  <c r="F34" i="48"/>
  <c r="E34" i="48"/>
  <c r="D34" i="48"/>
  <c r="C34" i="48"/>
  <c r="C36" i="48" s="1"/>
  <c r="I33" i="47"/>
  <c r="H33" i="47"/>
  <c r="G33" i="47"/>
  <c r="F33" i="47"/>
  <c r="E33" i="47"/>
  <c r="D33" i="47"/>
  <c r="C33" i="47"/>
  <c r="C35" i="47" s="1"/>
  <c r="I31" i="46"/>
  <c r="H31" i="46"/>
  <c r="G31" i="46"/>
  <c r="F31" i="46"/>
  <c r="E31" i="46"/>
  <c r="D31" i="46"/>
  <c r="C31" i="46"/>
  <c r="C33" i="46" s="1"/>
  <c r="D35" i="59" l="1"/>
  <c r="D24" i="55"/>
  <c r="D35" i="55" s="1"/>
  <c r="C39" i="55"/>
  <c r="D40" i="50"/>
  <c r="E25" i="50"/>
  <c r="E36" i="50" s="1"/>
  <c r="D24" i="47"/>
  <c r="D35" i="47" s="1"/>
  <c r="C39" i="47"/>
  <c r="D25" i="53"/>
  <c r="D36" i="53" s="1"/>
  <c r="C40" i="53"/>
  <c r="C41" i="49"/>
  <c r="D26" i="49"/>
  <c r="D37" i="49" s="1"/>
  <c r="D39" i="59"/>
  <c r="E24" i="59"/>
  <c r="E35" i="59" s="1"/>
  <c r="D24" i="52"/>
  <c r="D35" i="52" s="1"/>
  <c r="C39" i="52"/>
  <c r="D25" i="48"/>
  <c r="D36" i="48" s="1"/>
  <c r="C40" i="48"/>
  <c r="E24" i="55"/>
  <c r="E35" i="55" s="1"/>
  <c r="D39" i="55"/>
  <c r="D25" i="58"/>
  <c r="D36" i="58" s="1"/>
  <c r="C40" i="58"/>
  <c r="C39" i="56"/>
  <c r="D24" i="56"/>
  <c r="D35" i="56" s="1"/>
  <c r="C39" i="51"/>
  <c r="D24" i="51"/>
  <c r="D35" i="51" s="1"/>
  <c r="C37" i="46"/>
  <c r="D22" i="46"/>
  <c r="D33" i="46" s="1"/>
  <c r="C41" i="54"/>
  <c r="D26" i="54"/>
  <c r="D37" i="54" s="1"/>
  <c r="D22" i="57"/>
  <c r="D33" i="57" s="1"/>
  <c r="C37" i="57"/>
  <c r="C40" i="50"/>
  <c r="C39" i="59"/>
  <c r="D41" i="49" l="1"/>
  <c r="E26" i="49"/>
  <c r="E37" i="49" s="1"/>
  <c r="D39" i="51"/>
  <c r="E24" i="51"/>
  <c r="E35" i="51" s="1"/>
  <c r="D40" i="53"/>
  <c r="E25" i="53"/>
  <c r="E36" i="53" s="1"/>
  <c r="E24" i="52"/>
  <c r="E35" i="52" s="1"/>
  <c r="D39" i="52"/>
  <c r="E24" i="47"/>
  <c r="E35" i="47" s="1"/>
  <c r="D39" i="47"/>
  <c r="E39" i="55"/>
  <c r="F24" i="55"/>
  <c r="F35" i="55" s="1"/>
  <c r="D39" i="56"/>
  <c r="E24" i="56"/>
  <c r="E35" i="56" s="1"/>
  <c r="E26" i="54"/>
  <c r="E37" i="54" s="1"/>
  <c r="D41" i="54"/>
  <c r="E39" i="59"/>
  <c r="F24" i="59"/>
  <c r="F35" i="59" s="1"/>
  <c r="F25" i="50"/>
  <c r="F36" i="50" s="1"/>
  <c r="E40" i="50"/>
  <c r="D37" i="46"/>
  <c r="E22" i="46"/>
  <c r="E33" i="46" s="1"/>
  <c r="D40" i="48"/>
  <c r="E25" i="48"/>
  <c r="E36" i="48" s="1"/>
  <c r="E22" i="57"/>
  <c r="E33" i="57" s="1"/>
  <c r="D37" i="57"/>
  <c r="D40" i="58"/>
  <c r="E25" i="58"/>
  <c r="E36" i="58" s="1"/>
  <c r="F24" i="52" l="1"/>
  <c r="F35" i="52" s="1"/>
  <c r="E39" i="52"/>
  <c r="F26" i="54"/>
  <c r="F37" i="54" s="1"/>
  <c r="E41" i="54"/>
  <c r="E40" i="58"/>
  <c r="F25" i="58"/>
  <c r="F36" i="58" s="1"/>
  <c r="E39" i="51"/>
  <c r="F24" i="51"/>
  <c r="F35" i="51" s="1"/>
  <c r="E40" i="53"/>
  <c r="F25" i="53"/>
  <c r="F36" i="53" s="1"/>
  <c r="F40" i="50"/>
  <c r="G25" i="50"/>
  <c r="G36" i="50" s="1"/>
  <c r="E39" i="56"/>
  <c r="F24" i="56"/>
  <c r="F35" i="56" s="1"/>
  <c r="G24" i="59"/>
  <c r="G35" i="59" s="1"/>
  <c r="F39" i="59"/>
  <c r="F26" i="49"/>
  <c r="F37" i="49" s="1"/>
  <c r="E41" i="49"/>
  <c r="E40" i="48"/>
  <c r="F25" i="48"/>
  <c r="F36" i="48" s="1"/>
  <c r="E37" i="46"/>
  <c r="F22" i="46"/>
  <c r="F33" i="46" s="1"/>
  <c r="F39" i="55"/>
  <c r="G24" i="55"/>
  <c r="G35" i="55" s="1"/>
  <c r="E37" i="57"/>
  <c r="F22" i="57"/>
  <c r="F33" i="57" s="1"/>
  <c r="F24" i="47"/>
  <c r="F35" i="47" s="1"/>
  <c r="E39" i="47"/>
  <c r="G39" i="55" l="1"/>
  <c r="H24" i="55"/>
  <c r="H35" i="55" s="1"/>
  <c r="F40" i="58"/>
  <c r="G25" i="58"/>
  <c r="G36" i="58" s="1"/>
  <c r="G40" i="50"/>
  <c r="H25" i="50"/>
  <c r="H36" i="50" s="1"/>
  <c r="H24" i="59"/>
  <c r="H35" i="59" s="1"/>
  <c r="G39" i="59"/>
  <c r="G24" i="56"/>
  <c r="G35" i="56" s="1"/>
  <c r="F39" i="56"/>
  <c r="G24" i="47"/>
  <c r="G35" i="47" s="1"/>
  <c r="F39" i="47"/>
  <c r="G26" i="54"/>
  <c r="G37" i="54" s="1"/>
  <c r="F41" i="54"/>
  <c r="F40" i="48"/>
  <c r="G25" i="48"/>
  <c r="G36" i="48" s="1"/>
  <c r="G22" i="57"/>
  <c r="G33" i="57" s="1"/>
  <c r="F37" i="57"/>
  <c r="G25" i="53"/>
  <c r="G36" i="53" s="1"/>
  <c r="F40" i="53"/>
  <c r="G24" i="51"/>
  <c r="G35" i="51" s="1"/>
  <c r="F39" i="51"/>
  <c r="G22" i="46"/>
  <c r="G33" i="46" s="1"/>
  <c r="F37" i="46"/>
  <c r="G26" i="49"/>
  <c r="G37" i="49" s="1"/>
  <c r="F41" i="49"/>
  <c r="G24" i="52"/>
  <c r="G35" i="52" s="1"/>
  <c r="F39" i="52"/>
  <c r="H39" i="59" l="1"/>
  <c r="I24" i="59"/>
  <c r="I35" i="59" s="1"/>
  <c r="I39" i="59" s="1"/>
  <c r="H25" i="58"/>
  <c r="H36" i="58" s="1"/>
  <c r="G40" i="58"/>
  <c r="G40" i="48"/>
  <c r="H25" i="48"/>
  <c r="H36" i="48" s="1"/>
  <c r="G39" i="52"/>
  <c r="H24" i="52"/>
  <c r="H35" i="52" s="1"/>
  <c r="H22" i="46"/>
  <c r="H33" i="46" s="1"/>
  <c r="G37" i="46"/>
  <c r="H24" i="51"/>
  <c r="H35" i="51" s="1"/>
  <c r="G39" i="51"/>
  <c r="G40" i="53"/>
  <c r="H25" i="53"/>
  <c r="H36" i="53" s="1"/>
  <c r="H39" i="55"/>
  <c r="I24" i="55"/>
  <c r="I35" i="55" s="1"/>
  <c r="I39" i="55" s="1"/>
  <c r="H40" i="50"/>
  <c r="I25" i="50"/>
  <c r="I36" i="50" s="1"/>
  <c r="I40" i="50" s="1"/>
  <c r="H26" i="54"/>
  <c r="H37" i="54" s="1"/>
  <c r="G41" i="54"/>
  <c r="G39" i="47"/>
  <c r="H24" i="47"/>
  <c r="H35" i="47" s="1"/>
  <c r="G41" i="49"/>
  <c r="H26" i="49"/>
  <c r="H37" i="49" s="1"/>
  <c r="G37" i="57"/>
  <c r="H22" i="57"/>
  <c r="H33" i="57" s="1"/>
  <c r="H24" i="56"/>
  <c r="H35" i="56" s="1"/>
  <c r="G39" i="56"/>
  <c r="H39" i="52" l="1"/>
  <c r="I24" i="52"/>
  <c r="I35" i="52" s="1"/>
  <c r="I39" i="52" s="1"/>
  <c r="I25" i="48"/>
  <c r="I36" i="48" s="1"/>
  <c r="I40" i="48" s="1"/>
  <c r="H40" i="48"/>
  <c r="I26" i="54"/>
  <c r="I37" i="54" s="1"/>
  <c r="I41" i="54" s="1"/>
  <c r="H41" i="54"/>
  <c r="I25" i="58"/>
  <c r="I36" i="58" s="1"/>
  <c r="I40" i="58" s="1"/>
  <c r="H40" i="58"/>
  <c r="H39" i="47"/>
  <c r="I24" i="47"/>
  <c r="I35" i="47" s="1"/>
  <c r="I39" i="47" s="1"/>
  <c r="I24" i="56"/>
  <c r="I35" i="56" s="1"/>
  <c r="I39" i="56" s="1"/>
  <c r="H39" i="56"/>
  <c r="I26" i="49"/>
  <c r="I37" i="49" s="1"/>
  <c r="I41" i="49" s="1"/>
  <c r="H41" i="49"/>
  <c r="I25" i="53"/>
  <c r="I36" i="53" s="1"/>
  <c r="I40" i="53" s="1"/>
  <c r="H40" i="53"/>
  <c r="I24" i="51"/>
  <c r="I35" i="51" s="1"/>
  <c r="I39" i="51" s="1"/>
  <c r="H39" i="51"/>
  <c r="H37" i="57"/>
  <c r="I22" i="57"/>
  <c r="I33" i="57" s="1"/>
  <c r="I37" i="57" s="1"/>
  <c r="I22" i="46"/>
  <c r="I33" i="46" s="1"/>
  <c r="I37" i="46" s="1"/>
  <c r="H37" i="46"/>
  <c r="I33" i="45" l="1"/>
  <c r="H33" i="45"/>
  <c r="G33" i="45"/>
  <c r="F33" i="45"/>
  <c r="E33" i="45"/>
  <c r="D33" i="45"/>
  <c r="C33" i="45"/>
  <c r="C35" i="45" s="1"/>
  <c r="D24" i="45" s="1"/>
  <c r="D35" i="45" s="1"/>
  <c r="I33" i="44"/>
  <c r="H33" i="44"/>
  <c r="G33" i="44"/>
  <c r="F33" i="44"/>
  <c r="E33" i="44"/>
  <c r="D33" i="44"/>
  <c r="C33" i="44"/>
  <c r="C35" i="44" s="1"/>
  <c r="I31" i="43"/>
  <c r="H31" i="43"/>
  <c r="G31" i="43"/>
  <c r="F31" i="43"/>
  <c r="E31" i="43"/>
  <c r="D31" i="43"/>
  <c r="C31" i="43"/>
  <c r="C33" i="43" s="1"/>
  <c r="I31" i="42"/>
  <c r="H31" i="42"/>
  <c r="G31" i="42"/>
  <c r="F31" i="42"/>
  <c r="E31" i="42"/>
  <c r="D31" i="42"/>
  <c r="C31" i="42"/>
  <c r="C33" i="42" s="1"/>
  <c r="D22" i="42" s="1"/>
  <c r="D33" i="42" s="1"/>
  <c r="I31" i="41"/>
  <c r="H31" i="41"/>
  <c r="G31" i="41"/>
  <c r="F31" i="41"/>
  <c r="E31" i="41"/>
  <c r="D31" i="41"/>
  <c r="C31" i="41"/>
  <c r="C33" i="41" s="1"/>
  <c r="I32" i="38"/>
  <c r="H32" i="38"/>
  <c r="G32" i="38"/>
  <c r="F32" i="38"/>
  <c r="E32" i="38"/>
  <c r="D32" i="38"/>
  <c r="C32" i="38"/>
  <c r="C34" i="38" s="1"/>
  <c r="C38" i="38" s="1"/>
  <c r="I31" i="35"/>
  <c r="H31" i="35"/>
  <c r="G31" i="35"/>
  <c r="F31" i="35"/>
  <c r="E31" i="35"/>
  <c r="D31" i="35"/>
  <c r="C31" i="35"/>
  <c r="C33" i="35" s="1"/>
  <c r="C37" i="35" s="1"/>
  <c r="D22" i="35"/>
  <c r="I31" i="34"/>
  <c r="H31" i="34"/>
  <c r="G31" i="34"/>
  <c r="F31" i="34"/>
  <c r="E31" i="34"/>
  <c r="D31" i="34"/>
  <c r="C31" i="34"/>
  <c r="C33" i="34" s="1"/>
  <c r="D22" i="34" s="1"/>
  <c r="D33" i="34" s="1"/>
  <c r="I32" i="33"/>
  <c r="H32" i="33"/>
  <c r="G32" i="33"/>
  <c r="F32" i="33"/>
  <c r="E32" i="33"/>
  <c r="D32" i="33"/>
  <c r="C32" i="33"/>
  <c r="C34" i="33" s="1"/>
  <c r="I31" i="32"/>
  <c r="H31" i="32"/>
  <c r="G31" i="32"/>
  <c r="F31" i="32"/>
  <c r="E31" i="32"/>
  <c r="D31" i="32"/>
  <c r="C31" i="32"/>
  <c r="C33" i="32" s="1"/>
  <c r="I31" i="31"/>
  <c r="H31" i="31"/>
  <c r="G31" i="31"/>
  <c r="F31" i="31"/>
  <c r="E31" i="31"/>
  <c r="D31" i="31"/>
  <c r="C31" i="31"/>
  <c r="C33" i="31" s="1"/>
  <c r="D22" i="31" s="1"/>
  <c r="I31" i="30"/>
  <c r="H31" i="30"/>
  <c r="G31" i="30"/>
  <c r="F31" i="30"/>
  <c r="E31" i="30"/>
  <c r="D31" i="30"/>
  <c r="C31" i="30"/>
  <c r="C33" i="30" s="1"/>
  <c r="C37" i="30" s="1"/>
  <c r="F35" i="29"/>
  <c r="I31" i="29"/>
  <c r="H31" i="29"/>
  <c r="G31" i="29"/>
  <c r="F31" i="29"/>
  <c r="E31" i="29"/>
  <c r="D31" i="29"/>
  <c r="C31" i="29"/>
  <c r="C33" i="29" s="1"/>
  <c r="I32" i="27"/>
  <c r="H32" i="27"/>
  <c r="G32" i="27"/>
  <c r="F32" i="27"/>
  <c r="E32" i="27"/>
  <c r="D32" i="27"/>
  <c r="C32" i="27"/>
  <c r="C34" i="27" s="1"/>
  <c r="I31" i="25"/>
  <c r="H31" i="25"/>
  <c r="G31" i="25"/>
  <c r="F31" i="25"/>
  <c r="E31" i="25"/>
  <c r="D31" i="25"/>
  <c r="C31" i="25"/>
  <c r="C33" i="25" s="1"/>
  <c r="I32" i="24"/>
  <c r="H32" i="24"/>
  <c r="G32" i="24"/>
  <c r="F32" i="24"/>
  <c r="E32" i="24"/>
  <c r="D32" i="24"/>
  <c r="C32" i="24"/>
  <c r="C34" i="24" s="1"/>
  <c r="D23" i="24" s="1"/>
  <c r="D34" i="24" s="1"/>
  <c r="I32" i="22"/>
  <c r="H32" i="22"/>
  <c r="G32" i="22"/>
  <c r="F32" i="22"/>
  <c r="E32" i="22"/>
  <c r="D32" i="22"/>
  <c r="C32" i="22"/>
  <c r="C34" i="22" s="1"/>
  <c r="C38" i="22" s="1"/>
  <c r="C33" i="21"/>
  <c r="D22" i="21" s="1"/>
  <c r="I31" i="21"/>
  <c r="H31" i="21"/>
  <c r="G31" i="21"/>
  <c r="F31" i="21"/>
  <c r="F33" i="21" s="1"/>
  <c r="F37" i="21" s="1"/>
  <c r="E31" i="21"/>
  <c r="D31" i="21"/>
  <c r="C31" i="21"/>
  <c r="I32" i="20"/>
  <c r="H32" i="20"/>
  <c r="G32" i="20"/>
  <c r="F32" i="20"/>
  <c r="E32" i="20"/>
  <c r="D32" i="20"/>
  <c r="C32" i="20"/>
  <c r="C34" i="20" s="1"/>
  <c r="I32" i="18"/>
  <c r="H32" i="18"/>
  <c r="G32" i="18"/>
  <c r="F32" i="18"/>
  <c r="E32" i="18"/>
  <c r="D32" i="18"/>
  <c r="C32" i="18"/>
  <c r="C34" i="18" s="1"/>
  <c r="F35" i="16"/>
  <c r="I31" i="16"/>
  <c r="H31" i="16"/>
  <c r="G31" i="16"/>
  <c r="F31" i="16"/>
  <c r="E31" i="16"/>
  <c r="D31" i="16"/>
  <c r="C31" i="16"/>
  <c r="C33" i="16" s="1"/>
  <c r="I32" i="15"/>
  <c r="H32" i="15"/>
  <c r="G32" i="15"/>
  <c r="F32" i="15"/>
  <c r="E32" i="15"/>
  <c r="D32" i="15"/>
  <c r="C32" i="15"/>
  <c r="C34" i="15" s="1"/>
  <c r="C38" i="15" s="1"/>
  <c r="I32" i="14"/>
  <c r="H32" i="14"/>
  <c r="G32" i="14"/>
  <c r="F32" i="14"/>
  <c r="E32" i="14"/>
  <c r="D32" i="14"/>
  <c r="C32" i="14"/>
  <c r="C34" i="14" s="1"/>
  <c r="I32" i="12"/>
  <c r="H32" i="12"/>
  <c r="G32" i="12"/>
  <c r="F32" i="12"/>
  <c r="E32" i="12"/>
  <c r="D32" i="12"/>
  <c r="C32" i="12"/>
  <c r="C34" i="12" s="1"/>
  <c r="I31" i="10"/>
  <c r="H31" i="10"/>
  <c r="G31" i="10"/>
  <c r="F31" i="10"/>
  <c r="E31" i="10"/>
  <c r="D31" i="10"/>
  <c r="C31" i="10"/>
  <c r="C33" i="10" s="1"/>
  <c r="C37" i="10" s="1"/>
  <c r="I32" i="9"/>
  <c r="H32" i="9"/>
  <c r="G32" i="9"/>
  <c r="F32" i="9"/>
  <c r="E32" i="9"/>
  <c r="D32" i="9"/>
  <c r="C32" i="9"/>
  <c r="C34" i="9" s="1"/>
  <c r="C38" i="9" s="1"/>
  <c r="I32" i="8"/>
  <c r="H32" i="8"/>
  <c r="G32" i="8"/>
  <c r="F32" i="8"/>
  <c r="E32" i="8"/>
  <c r="D32" i="8"/>
  <c r="C32" i="8"/>
  <c r="C34" i="8" s="1"/>
  <c r="D23" i="8" s="1"/>
  <c r="D34" i="8" s="1"/>
  <c r="F36" i="7"/>
  <c r="I32" i="7"/>
  <c r="H32" i="7"/>
  <c r="G32" i="7"/>
  <c r="F32" i="7"/>
  <c r="E32" i="7"/>
  <c r="D32" i="7"/>
  <c r="C32" i="7"/>
  <c r="C34" i="7" s="1"/>
  <c r="C38" i="7" s="1"/>
  <c r="I35" i="6"/>
  <c r="H35" i="6"/>
  <c r="G35" i="6"/>
  <c r="F35" i="6"/>
  <c r="E35" i="6"/>
  <c r="D35" i="6"/>
  <c r="C35" i="6"/>
  <c r="C37" i="6" s="1"/>
  <c r="I33" i="5"/>
  <c r="H33" i="5"/>
  <c r="G33" i="5"/>
  <c r="F33" i="5"/>
  <c r="E33" i="5"/>
  <c r="D33" i="5"/>
  <c r="C33" i="5"/>
  <c r="C35" i="5" s="1"/>
  <c r="D24" i="5" s="1"/>
  <c r="D35" i="5" s="1"/>
  <c r="I33" i="4"/>
  <c r="H33" i="4"/>
  <c r="G33" i="4"/>
  <c r="F33" i="4"/>
  <c r="E33" i="4"/>
  <c r="D33" i="4"/>
  <c r="C33" i="4"/>
  <c r="C35" i="4" s="1"/>
  <c r="F37" i="3"/>
  <c r="C35" i="3"/>
  <c r="D24" i="3" s="1"/>
  <c r="D35" i="3" s="1"/>
  <c r="I33" i="3"/>
  <c r="H33" i="3"/>
  <c r="G33" i="3"/>
  <c r="F33" i="3"/>
  <c r="E33" i="3"/>
  <c r="D33" i="3"/>
  <c r="C33" i="3"/>
  <c r="I31" i="1"/>
  <c r="H31" i="1"/>
  <c r="G31" i="1"/>
  <c r="F31" i="1"/>
  <c r="E31" i="1"/>
  <c r="D31" i="1"/>
  <c r="C31" i="1"/>
  <c r="C33" i="1" s="1"/>
  <c r="G22" i="21" l="1"/>
  <c r="G33" i="21" s="1"/>
  <c r="D23" i="22"/>
  <c r="D34" i="22" s="1"/>
  <c r="D22" i="10"/>
  <c r="D33" i="10" s="1"/>
  <c r="D37" i="10" s="1"/>
  <c r="C39" i="4"/>
  <c r="D24" i="4"/>
  <c r="D35" i="4" s="1"/>
  <c r="D39" i="4" s="1"/>
  <c r="D33" i="35"/>
  <c r="D37" i="35" s="1"/>
  <c r="D22" i="16"/>
  <c r="C37" i="16"/>
  <c r="D22" i="43"/>
  <c r="D33" i="43" s="1"/>
  <c r="D37" i="43" s="1"/>
  <c r="C37" i="43"/>
  <c r="C38" i="8"/>
  <c r="D23" i="9"/>
  <c r="D34" i="9" s="1"/>
  <c r="C37" i="31"/>
  <c r="C37" i="21"/>
  <c r="E22" i="35"/>
  <c r="E33" i="35" s="1"/>
  <c r="E37" i="35" s="1"/>
  <c r="C39" i="3"/>
  <c r="D23" i="15"/>
  <c r="D34" i="15" s="1"/>
  <c r="D38" i="15" s="1"/>
  <c r="C39" i="44"/>
  <c r="D24" i="44"/>
  <c r="D35" i="44" s="1"/>
  <c r="E24" i="45"/>
  <c r="E35" i="45" s="1"/>
  <c r="D39" i="45"/>
  <c r="C39" i="45"/>
  <c r="E23" i="15"/>
  <c r="E34" i="15" s="1"/>
  <c r="C37" i="41"/>
  <c r="D22" i="41"/>
  <c r="D33" i="41" s="1"/>
  <c r="E24" i="5"/>
  <c r="E35" i="5" s="1"/>
  <c r="D39" i="5"/>
  <c r="G37" i="21"/>
  <c r="H22" i="21"/>
  <c r="H33" i="21" s="1"/>
  <c r="E24" i="4"/>
  <c r="E35" i="4" s="1"/>
  <c r="D26" i="6"/>
  <c r="D37" i="6" s="1"/>
  <c r="C41" i="6"/>
  <c r="C38" i="24"/>
  <c r="D22" i="32"/>
  <c r="D33" i="32" s="1"/>
  <c r="C37" i="32"/>
  <c r="E22" i="10"/>
  <c r="E33" i="10" s="1"/>
  <c r="C37" i="25"/>
  <c r="D22" i="25"/>
  <c r="D33" i="25" s="1"/>
  <c r="C38" i="33"/>
  <c r="D23" i="33"/>
  <c r="D34" i="33" s="1"/>
  <c r="E24" i="3"/>
  <c r="E35" i="3" s="1"/>
  <c r="D39" i="3"/>
  <c r="C39" i="5"/>
  <c r="D22" i="1"/>
  <c r="D33" i="1" s="1"/>
  <c r="C37" i="1"/>
  <c r="D38" i="22"/>
  <c r="E23" i="22"/>
  <c r="E34" i="22" s="1"/>
  <c r="C38" i="12"/>
  <c r="D23" i="12"/>
  <c r="D34" i="12" s="1"/>
  <c r="D23" i="7"/>
  <c r="D34" i="7" s="1"/>
  <c r="C38" i="20"/>
  <c r="D23" i="20"/>
  <c r="D34" i="20" s="1"/>
  <c r="E23" i="24"/>
  <c r="E34" i="24" s="1"/>
  <c r="D38" i="24"/>
  <c r="E23" i="8"/>
  <c r="E34" i="8" s="1"/>
  <c r="D38" i="8"/>
  <c r="D23" i="14"/>
  <c r="D34" i="14" s="1"/>
  <c r="C38" i="14"/>
  <c r="D23" i="18"/>
  <c r="D34" i="18" s="1"/>
  <c r="C38" i="18"/>
  <c r="D33" i="16"/>
  <c r="D33" i="21"/>
  <c r="D22" i="30"/>
  <c r="D33" i="30" s="1"/>
  <c r="D23" i="38"/>
  <c r="D34" i="38" s="1"/>
  <c r="E22" i="34"/>
  <c r="E33" i="34" s="1"/>
  <c r="D37" i="34"/>
  <c r="E22" i="42"/>
  <c r="E33" i="42" s="1"/>
  <c r="D37" i="42"/>
  <c r="C37" i="34"/>
  <c r="C37" i="42"/>
  <c r="D23" i="27"/>
  <c r="D34" i="27" s="1"/>
  <c r="C38" i="27"/>
  <c r="D22" i="29"/>
  <c r="D33" i="29" s="1"/>
  <c r="C37" i="29"/>
  <c r="D33" i="31"/>
  <c r="F22" i="35" l="1"/>
  <c r="F33" i="35" s="1"/>
  <c r="E22" i="43"/>
  <c r="E33" i="43" s="1"/>
  <c r="D38" i="9"/>
  <c r="E23" i="9"/>
  <c r="E34" i="9" s="1"/>
  <c r="F23" i="9" s="1"/>
  <c r="F34" i="9" s="1"/>
  <c r="F24" i="45"/>
  <c r="F35" i="45" s="1"/>
  <c r="E39" i="45"/>
  <c r="E37" i="43"/>
  <c r="F22" i="43"/>
  <c r="F33" i="43" s="1"/>
  <c r="D39" i="44"/>
  <c r="E24" i="44"/>
  <c r="E35" i="44" s="1"/>
  <c r="D38" i="20"/>
  <c r="E23" i="20"/>
  <c r="E34" i="20" s="1"/>
  <c r="D38" i="38"/>
  <c r="E23" i="38"/>
  <c r="E34" i="38" s="1"/>
  <c r="E38" i="9"/>
  <c r="D37" i="30"/>
  <c r="E22" i="30"/>
  <c r="E33" i="30" s="1"/>
  <c r="E22" i="41"/>
  <c r="E33" i="41" s="1"/>
  <c r="D37" i="41"/>
  <c r="E22" i="31"/>
  <c r="E33" i="31" s="1"/>
  <c r="D37" i="31"/>
  <c r="E22" i="21"/>
  <c r="E33" i="21" s="1"/>
  <c r="E37" i="21" s="1"/>
  <c r="D37" i="21"/>
  <c r="E23" i="14"/>
  <c r="E34" i="14" s="1"/>
  <c r="D38" i="14"/>
  <c r="D37" i="1"/>
  <c r="E22" i="1"/>
  <c r="E33" i="1" s="1"/>
  <c r="E23" i="7"/>
  <c r="E34" i="7" s="1"/>
  <c r="D38" i="7"/>
  <c r="D37" i="25"/>
  <c r="E22" i="25"/>
  <c r="E33" i="25" s="1"/>
  <c r="H37" i="21"/>
  <c r="I22" i="21"/>
  <c r="I33" i="21" s="1"/>
  <c r="I37" i="21" s="1"/>
  <c r="E37" i="34"/>
  <c r="F22" i="34"/>
  <c r="F33" i="34" s="1"/>
  <c r="E22" i="29"/>
  <c r="E33" i="29" s="1"/>
  <c r="D37" i="29"/>
  <c r="E22" i="16"/>
  <c r="E33" i="16" s="1"/>
  <c r="D37" i="16"/>
  <c r="E38" i="8"/>
  <c r="F23" i="8"/>
  <c r="F34" i="8" s="1"/>
  <c r="D38" i="12"/>
  <c r="E23" i="12"/>
  <c r="E34" i="12" s="1"/>
  <c r="E23" i="18"/>
  <c r="E34" i="18" s="1"/>
  <c r="D38" i="18"/>
  <c r="F24" i="5"/>
  <c r="F35" i="5" s="1"/>
  <c r="E39" i="5"/>
  <c r="E37" i="42"/>
  <c r="F22" i="42"/>
  <c r="F33" i="42" s="1"/>
  <c r="F24" i="3"/>
  <c r="F35" i="3" s="1"/>
  <c r="E39" i="3"/>
  <c r="F22" i="10"/>
  <c r="F33" i="10" s="1"/>
  <c r="E37" i="10"/>
  <c r="D41" i="6"/>
  <c r="E26" i="6"/>
  <c r="E37" i="6" s="1"/>
  <c r="F37" i="35"/>
  <c r="G22" i="35"/>
  <c r="G33" i="35" s="1"/>
  <c r="E38" i="15"/>
  <c r="F23" i="15"/>
  <c r="F34" i="15" s="1"/>
  <c r="D37" i="32"/>
  <c r="E22" i="32"/>
  <c r="E33" i="32" s="1"/>
  <c r="E23" i="33"/>
  <c r="E34" i="33" s="1"/>
  <c r="D38" i="33"/>
  <c r="E23" i="27"/>
  <c r="E34" i="27" s="1"/>
  <c r="D38" i="27"/>
  <c r="F23" i="24"/>
  <c r="F34" i="24" s="1"/>
  <c r="E38" i="24"/>
  <c r="E38" i="22"/>
  <c r="F23" i="22"/>
  <c r="F34" i="22" s="1"/>
  <c r="E39" i="4"/>
  <c r="F24" i="4"/>
  <c r="F35" i="4" s="1"/>
  <c r="F24" i="44" l="1"/>
  <c r="F35" i="44" s="1"/>
  <c r="E39" i="44"/>
  <c r="F37" i="43"/>
  <c r="G22" i="43"/>
  <c r="G33" i="43" s="1"/>
  <c r="F39" i="45"/>
  <c r="G24" i="45"/>
  <c r="G35" i="45" s="1"/>
  <c r="F37" i="34"/>
  <c r="G22" i="34"/>
  <c r="G33" i="34" s="1"/>
  <c r="E37" i="32"/>
  <c r="F22" i="32"/>
  <c r="F33" i="32" s="1"/>
  <c r="F22" i="16"/>
  <c r="F33" i="16" s="1"/>
  <c r="E37" i="16"/>
  <c r="F22" i="41"/>
  <c r="F33" i="41" s="1"/>
  <c r="E37" i="41"/>
  <c r="F38" i="9"/>
  <c r="G23" i="9"/>
  <c r="G34" i="9" s="1"/>
  <c r="G23" i="15"/>
  <c r="G34" i="15" s="1"/>
  <c r="F38" i="15"/>
  <c r="F23" i="38"/>
  <c r="F34" i="38" s="1"/>
  <c r="E38" i="38"/>
  <c r="F38" i="8"/>
  <c r="G23" i="8"/>
  <c r="G34" i="8" s="1"/>
  <c r="F22" i="31"/>
  <c r="F33" i="31" s="1"/>
  <c r="E37" i="31"/>
  <c r="E38" i="27"/>
  <c r="F23" i="27"/>
  <c r="F34" i="27" s="1"/>
  <c r="F23" i="33"/>
  <c r="F34" i="33" s="1"/>
  <c r="E38" i="33"/>
  <c r="F39" i="3"/>
  <c r="G24" i="3"/>
  <c r="G35" i="3" s="1"/>
  <c r="F23" i="18"/>
  <c r="F34" i="18" s="1"/>
  <c r="E38" i="18"/>
  <c r="E37" i="29"/>
  <c r="F22" i="29"/>
  <c r="F33" i="29" s="1"/>
  <c r="E38" i="14"/>
  <c r="F23" i="14"/>
  <c r="F34" i="14" s="1"/>
  <c r="E41" i="6"/>
  <c r="F26" i="6"/>
  <c r="F37" i="6" s="1"/>
  <c r="E37" i="1"/>
  <c r="F22" i="1"/>
  <c r="F33" i="1" s="1"/>
  <c r="G24" i="5"/>
  <c r="G35" i="5" s="1"/>
  <c r="F39" i="5"/>
  <c r="F38" i="22"/>
  <c r="G23" i="22"/>
  <c r="G34" i="22" s="1"/>
  <c r="H22" i="35"/>
  <c r="H33" i="35" s="1"/>
  <c r="G37" i="35"/>
  <c r="E38" i="12"/>
  <c r="F23" i="12"/>
  <c r="F34" i="12" s="1"/>
  <c r="F22" i="30"/>
  <c r="F33" i="30" s="1"/>
  <c r="E37" i="30"/>
  <c r="F23" i="20"/>
  <c r="F34" i="20" s="1"/>
  <c r="E38" i="20"/>
  <c r="F37" i="42"/>
  <c r="G22" i="42"/>
  <c r="G33" i="42" s="1"/>
  <c r="E37" i="25"/>
  <c r="F22" i="25"/>
  <c r="F33" i="25" s="1"/>
  <c r="F38" i="24"/>
  <c r="G23" i="24"/>
  <c r="G34" i="24" s="1"/>
  <c r="G24" i="4"/>
  <c r="G35" i="4" s="1"/>
  <c r="F39" i="4"/>
  <c r="F37" i="10"/>
  <c r="G22" i="10"/>
  <c r="G33" i="10" s="1"/>
  <c r="F23" i="7"/>
  <c r="F34" i="7" s="1"/>
  <c r="E38" i="7"/>
  <c r="G39" i="45" l="1"/>
  <c r="H24" i="45"/>
  <c r="H35" i="45" s="1"/>
  <c r="G37" i="43"/>
  <c r="H22" i="43"/>
  <c r="H33" i="43" s="1"/>
  <c r="G24" i="44"/>
  <c r="G35" i="44" s="1"/>
  <c r="F39" i="44"/>
  <c r="G22" i="25"/>
  <c r="G33" i="25" s="1"/>
  <c r="F37" i="25"/>
  <c r="G37" i="10"/>
  <c r="H22" i="10"/>
  <c r="H33" i="10" s="1"/>
  <c r="I22" i="35"/>
  <c r="I33" i="35" s="1"/>
  <c r="I37" i="35" s="1"/>
  <c r="H37" i="35"/>
  <c r="G23" i="33"/>
  <c r="G34" i="33" s="1"/>
  <c r="F38" i="33"/>
  <c r="H23" i="22"/>
  <c r="H34" i="22" s="1"/>
  <c r="G38" i="22"/>
  <c r="F37" i="1"/>
  <c r="G22" i="1"/>
  <c r="G33" i="1" s="1"/>
  <c r="F37" i="29"/>
  <c r="G22" i="29"/>
  <c r="G33" i="29" s="1"/>
  <c r="G38" i="9"/>
  <c r="H23" i="9"/>
  <c r="H34" i="9" s="1"/>
  <c r="G37" i="34"/>
  <c r="H22" i="34"/>
  <c r="H33" i="34" s="1"/>
  <c r="G23" i="12"/>
  <c r="G34" i="12" s="1"/>
  <c r="F38" i="12"/>
  <c r="G23" i="7"/>
  <c r="G34" i="7" s="1"/>
  <c r="F38" i="7"/>
  <c r="F37" i="16"/>
  <c r="G22" i="16"/>
  <c r="G33" i="16" s="1"/>
  <c r="G38" i="8"/>
  <c r="H23" i="8"/>
  <c r="H34" i="8" s="1"/>
  <c r="H24" i="4"/>
  <c r="H35" i="4" s="1"/>
  <c r="G39" i="4"/>
  <c r="G23" i="20"/>
  <c r="G34" i="20" s="1"/>
  <c r="F38" i="20"/>
  <c r="G23" i="38"/>
  <c r="G34" i="38" s="1"/>
  <c r="F38" i="38"/>
  <c r="G39" i="3"/>
  <c r="H24" i="3"/>
  <c r="H35" i="3" s="1"/>
  <c r="H23" i="15"/>
  <c r="H34" i="15" s="1"/>
  <c r="G38" i="15"/>
  <c r="F37" i="32"/>
  <c r="G22" i="32"/>
  <c r="G33" i="32" s="1"/>
  <c r="G38" i="24"/>
  <c r="H23" i="24"/>
  <c r="H34" i="24" s="1"/>
  <c r="F41" i="6"/>
  <c r="G26" i="6"/>
  <c r="G37" i="6" s="1"/>
  <c r="F38" i="27"/>
  <c r="G23" i="27"/>
  <c r="G34" i="27" s="1"/>
  <c r="F38" i="14"/>
  <c r="G23" i="14"/>
  <c r="G34" i="14" s="1"/>
  <c r="G39" i="5"/>
  <c r="H24" i="5"/>
  <c r="H35" i="5" s="1"/>
  <c r="G22" i="31"/>
  <c r="G33" i="31" s="1"/>
  <c r="F37" i="31"/>
  <c r="G37" i="42"/>
  <c r="H22" i="42"/>
  <c r="H33" i="42" s="1"/>
  <c r="G22" i="30"/>
  <c r="G33" i="30" s="1"/>
  <c r="F37" i="30"/>
  <c r="G23" i="18"/>
  <c r="G34" i="18" s="1"/>
  <c r="F38" i="18"/>
  <c r="G22" i="41"/>
  <c r="G33" i="41" s="1"/>
  <c r="F37" i="41"/>
  <c r="I22" i="43" l="1"/>
  <c r="I33" i="43" s="1"/>
  <c r="I37" i="43" s="1"/>
  <c r="H37" i="43"/>
  <c r="H39" i="45"/>
  <c r="I24" i="45"/>
  <c r="I35" i="45" s="1"/>
  <c r="I39" i="45" s="1"/>
  <c r="G39" i="44"/>
  <c r="H24" i="44"/>
  <c r="H35" i="44" s="1"/>
  <c r="H23" i="20"/>
  <c r="H34" i="20" s="1"/>
  <c r="G38" i="20"/>
  <c r="I23" i="22"/>
  <c r="I34" i="22" s="1"/>
  <c r="I38" i="22" s="1"/>
  <c r="H38" i="22"/>
  <c r="H38" i="24"/>
  <c r="I23" i="24"/>
  <c r="I34" i="24" s="1"/>
  <c r="I38" i="24" s="1"/>
  <c r="H39" i="3"/>
  <c r="I24" i="3"/>
  <c r="I35" i="3" s="1"/>
  <c r="I39" i="3" s="1"/>
  <c r="G37" i="16"/>
  <c r="H22" i="16"/>
  <c r="H33" i="16" s="1"/>
  <c r="I23" i="9"/>
  <c r="I34" i="9" s="1"/>
  <c r="I38" i="9" s="1"/>
  <c r="H38" i="9"/>
  <c r="I22" i="10"/>
  <c r="I33" i="10" s="1"/>
  <c r="I37" i="10" s="1"/>
  <c r="H37" i="10"/>
  <c r="G37" i="1"/>
  <c r="H22" i="1"/>
  <c r="H33" i="1" s="1"/>
  <c r="H23" i="12"/>
  <c r="H34" i="12" s="1"/>
  <c r="G38" i="12"/>
  <c r="H37" i="42"/>
  <c r="I22" i="42"/>
  <c r="I33" i="42" s="1"/>
  <c r="I37" i="42" s="1"/>
  <c r="H37" i="34"/>
  <c r="I22" i="34"/>
  <c r="I33" i="34" s="1"/>
  <c r="I37" i="34" s="1"/>
  <c r="G37" i="31"/>
  <c r="H22" i="31"/>
  <c r="H33" i="31" s="1"/>
  <c r="I24" i="4"/>
  <c r="I35" i="4" s="1"/>
  <c r="I39" i="4" s="1"/>
  <c r="H39" i="4"/>
  <c r="G41" i="6"/>
  <c r="H26" i="6"/>
  <c r="H37" i="6" s="1"/>
  <c r="H38" i="8"/>
  <c r="I23" i="8"/>
  <c r="I34" i="8" s="1"/>
  <c r="I38" i="8" s="1"/>
  <c r="H22" i="30"/>
  <c r="H33" i="30" s="1"/>
  <c r="G37" i="30"/>
  <c r="H39" i="5"/>
  <c r="I24" i="5"/>
  <c r="I35" i="5" s="1"/>
  <c r="I39" i="5" s="1"/>
  <c r="G38" i="27"/>
  <c r="H23" i="27"/>
  <c r="H34" i="27" s="1"/>
  <c r="G37" i="32"/>
  <c r="H22" i="32"/>
  <c r="H33" i="32" s="1"/>
  <c r="G37" i="29"/>
  <c r="H22" i="29"/>
  <c r="H33" i="29" s="1"/>
  <c r="G38" i="14"/>
  <c r="H23" i="14"/>
  <c r="H34" i="14" s="1"/>
  <c r="G38" i="18"/>
  <c r="H23" i="18"/>
  <c r="H34" i="18" s="1"/>
  <c r="I23" i="15"/>
  <c r="I34" i="15" s="1"/>
  <c r="I38" i="15" s="1"/>
  <c r="H38" i="15"/>
  <c r="H22" i="41"/>
  <c r="H33" i="41" s="1"/>
  <c r="G37" i="41"/>
  <c r="H23" i="38"/>
  <c r="H34" i="38" s="1"/>
  <c r="G38" i="38"/>
  <c r="H23" i="7"/>
  <c r="H34" i="7" s="1"/>
  <c r="G38" i="7"/>
  <c r="H23" i="33"/>
  <c r="H34" i="33" s="1"/>
  <c r="G38" i="33"/>
  <c r="H22" i="25"/>
  <c r="H33" i="25" s="1"/>
  <c r="G37" i="25"/>
  <c r="I24" i="44" l="1"/>
  <c r="I35" i="44" s="1"/>
  <c r="I39" i="44" s="1"/>
  <c r="H39" i="44"/>
  <c r="H38" i="27"/>
  <c r="I23" i="27"/>
  <c r="I34" i="27" s="1"/>
  <c r="I38" i="27" s="1"/>
  <c r="I22" i="25"/>
  <c r="I33" i="25" s="1"/>
  <c r="I37" i="25" s="1"/>
  <c r="H37" i="25"/>
  <c r="I23" i="38"/>
  <c r="I34" i="38" s="1"/>
  <c r="I38" i="38" s="1"/>
  <c r="H38" i="38"/>
  <c r="I22" i="29"/>
  <c r="I33" i="29" s="1"/>
  <c r="I37" i="29" s="1"/>
  <c r="H37" i="29"/>
  <c r="H37" i="31"/>
  <c r="I22" i="31"/>
  <c r="I33" i="31" s="1"/>
  <c r="I37" i="31" s="1"/>
  <c r="H37" i="16"/>
  <c r="I22" i="16"/>
  <c r="I33" i="16" s="1"/>
  <c r="I37" i="16" s="1"/>
  <c r="H38" i="14"/>
  <c r="I23" i="14"/>
  <c r="I34" i="14" s="1"/>
  <c r="I38" i="14" s="1"/>
  <c r="H38" i="33"/>
  <c r="I23" i="33"/>
  <c r="I34" i="33" s="1"/>
  <c r="I38" i="33" s="1"/>
  <c r="H38" i="20"/>
  <c r="I23" i="20"/>
  <c r="I34" i="20" s="1"/>
  <c r="I38" i="20" s="1"/>
  <c r="I22" i="32"/>
  <c r="I33" i="32" s="1"/>
  <c r="I37" i="32" s="1"/>
  <c r="H37" i="32"/>
  <c r="I26" i="6"/>
  <c r="I37" i="6" s="1"/>
  <c r="I41" i="6" s="1"/>
  <c r="H41" i="6"/>
  <c r="I22" i="1"/>
  <c r="I33" i="1" s="1"/>
  <c r="I37" i="1" s="1"/>
  <c r="H37" i="1"/>
  <c r="H38" i="18"/>
  <c r="I23" i="18"/>
  <c r="I34" i="18" s="1"/>
  <c r="I38" i="18" s="1"/>
  <c r="H37" i="41"/>
  <c r="I22" i="41"/>
  <c r="I33" i="41" s="1"/>
  <c r="I37" i="41" s="1"/>
  <c r="I23" i="12"/>
  <c r="I34" i="12" s="1"/>
  <c r="I38" i="12" s="1"/>
  <c r="H38" i="12"/>
  <c r="I23" i="7"/>
  <c r="I34" i="7" s="1"/>
  <c r="I38" i="7" s="1"/>
  <c r="H38" i="7"/>
  <c r="I22" i="30"/>
  <c r="I33" i="30" s="1"/>
  <c r="I37" i="30" s="1"/>
  <c r="H37" i="30"/>
</calcChain>
</file>

<file path=xl/sharedStrings.xml><?xml version="1.0" encoding="utf-8"?>
<sst xmlns="http://purl.oclc.org/ooxml/spreadsheetml/main" count="5505" uniqueCount="656">
  <si>
    <t>Department:</t>
  </si>
  <si>
    <t>Land and Natural Resources</t>
  </si>
  <si>
    <t>Contact Name:</t>
  </si>
  <si>
    <t>Irene Sprecher</t>
  </si>
  <si>
    <t>Prog ID(s):</t>
  </si>
  <si>
    <t>LNR 172</t>
  </si>
  <si>
    <t>Phone:</t>
  </si>
  <si>
    <t>587-4167</t>
  </si>
  <si>
    <t>Name of Fund:</t>
  </si>
  <si>
    <t>Foresty Resource Management # Development</t>
  </si>
  <si>
    <t>Fund type (MOF)</t>
  </si>
  <si>
    <t>Other Federal - P</t>
  </si>
  <si>
    <t>Legal Authority</t>
  </si>
  <si>
    <t>Section 195F-4, HRS</t>
  </si>
  <si>
    <t>Appropriation Acct. No.</t>
  </si>
  <si>
    <t>S-512-C (Parent Account)</t>
  </si>
  <si>
    <t>Intended Purpose:</t>
  </si>
  <si>
    <t>This fund was established to account for federal grant monies from U.S. Department of Agriculture, Forest Service for the NRCS Conservation Program</t>
  </si>
  <si>
    <t>Source of Revenues:</t>
  </si>
  <si>
    <t>Federal Grant from U.S. Department of Agriculture, Forest Service</t>
  </si>
  <si>
    <t>Current Program Activities/Allowable Expenses:</t>
  </si>
  <si>
    <t>All expenses relating to the implementation  of Federal Grant approved projects for the NRCS Conservation Program</t>
  </si>
  <si>
    <t>Purpose of Proposed Ceiling Adjustment (if applicable):</t>
  </si>
  <si>
    <t>Variances:</t>
  </si>
  <si>
    <t>Remaining cash balance will be lapsed in FY20.</t>
  </si>
  <si>
    <t>Financial Data</t>
  </si>
  <si>
    <t>FY 2016</t>
  </si>
  <si>
    <t>FY 2017</t>
  </si>
  <si>
    <t>FY 2018</t>
  </si>
  <si>
    <t>FY 2019</t>
  </si>
  <si>
    <t>FY 2020</t>
  </si>
  <si>
    <t>FY 2021</t>
  </si>
  <si>
    <t>FY 2022</t>
  </si>
  <si>
    <t>(actual)</t>
  </si>
  <si>
    <t>(estimated)</t>
  </si>
  <si>
    <t>Appropriation Ceiling</t>
  </si>
  <si>
    <t>Beginning Cash Balance</t>
  </si>
  <si>
    <t>Revenues</t>
  </si>
  <si>
    <t>Expenditures</t>
  </si>
  <si>
    <t xml:space="preserve">Transfers </t>
  </si>
  <si>
    <t xml:space="preserve">   List each net transfer in/out/ or projection in/out; list each account number</t>
  </si>
  <si>
    <t>Net Total Transfers</t>
  </si>
  <si>
    <t>Ending Cash Balance</t>
  </si>
  <si>
    <t>Encumbrances</t>
  </si>
  <si>
    <t>Unencumbered Cash Balance</t>
  </si>
  <si>
    <t>Additional Information:</t>
  </si>
  <si>
    <t>Amount Req. by Bond Covenants</t>
  </si>
  <si>
    <t>Amount from Bond Proceeds</t>
  </si>
  <si>
    <t>Amount Held in CODs, Escrow</t>
  </si>
  <si>
    <t xml:space="preserve"> Accounts, or Other Investments</t>
  </si>
  <si>
    <t>Heather Mcmillen</t>
  </si>
  <si>
    <t>587-0054</t>
  </si>
  <si>
    <t>Urban &amp; Community Forestry</t>
  </si>
  <si>
    <t>Section 195f-4, HRS</t>
  </si>
  <si>
    <t>S-513-C</t>
  </si>
  <si>
    <t>This fund was established to account for federal grant monies from U.S. Department of Agriculture, Forest Service for the implementation</t>
  </si>
  <si>
    <t>of various programs under the Cooperative Forestry Assistance Act.</t>
  </si>
  <si>
    <t xml:space="preserve">Deliver a Urban and Community Forestry Program that focuses on improving the health and viability of trees in Hawaii’s communities; supporting Tree City </t>
  </si>
  <si>
    <t>USA communities across the state; providing technical training; administering financial support in the form of cost-share grants via Kaulunani’s Grant Program; supporting Arbor Day promotions; and maintaining public/private partnerships</t>
  </si>
  <si>
    <t xml:space="preserve">All encumbrances from FY2019 will be expended in FY2020. </t>
  </si>
  <si>
    <t>Tanya Rubenstein</t>
  </si>
  <si>
    <t>587-0027</t>
  </si>
  <si>
    <t xml:space="preserve">Forest Stewardship </t>
  </si>
  <si>
    <t>Act 134, SLH 2013</t>
  </si>
  <si>
    <t>S-516-C</t>
  </si>
  <si>
    <t>This fund was established to account for federal grant monies from U.S. Department of Agriculture, Forest Service for the implementation of Forest Legacy</t>
  </si>
  <si>
    <t>Administration Grant under the Cooperative Forestry Assistance Act.</t>
  </si>
  <si>
    <t xml:space="preserve">Enable active long-term forest management.  A primary focus of the program is the development of comprehensive, mutti-resource management plans </t>
  </si>
  <si>
    <t>that provide landowners with the information they need to manage their forests for a variety of products and services.</t>
  </si>
  <si>
    <t>Remaining cash balance in FY2018-FY2019  will be lapsed in FY20</t>
  </si>
  <si>
    <t xml:space="preserve">remaining cash in FY2018-FY2019  will be lapsed to State General Fund. </t>
  </si>
  <si>
    <t>Forest Stewardship Program</t>
  </si>
  <si>
    <t>S-517-C</t>
  </si>
  <si>
    <t xml:space="preserve">This fund was established to account for federal grant monies from U.S. Department of Agriculture, Forest Service for the implementation of Forest </t>
  </si>
  <si>
    <t>Stewardship Program under the Cooperative Forestry Assistance Act.</t>
  </si>
  <si>
    <t xml:space="preserve">The Forest Legacy Program protects "working forests", those that protect water quality, provide habitat and forest products opportunities for recreation and </t>
  </si>
  <si>
    <t>other benefits through conservation land acquisitions. A primary focus of this Program is to educate private landowners on the importance of protecting</t>
  </si>
  <si>
    <t>their forest lands, and acquire threatened forest lands.</t>
  </si>
  <si>
    <t>Encumbrances to be expended in FY2020.</t>
  </si>
  <si>
    <t>Robert Hauff</t>
  </si>
  <si>
    <t>587-4174</t>
  </si>
  <si>
    <t>Cooperative Lands Forest Health</t>
  </si>
  <si>
    <t>S-518-C</t>
  </si>
  <si>
    <t>This fund was established to account for federal grant monies from U.S. Department of Agriculture, Forest Service for the implementation of Cooperative</t>
  </si>
  <si>
    <t>Lands Forest Health Program under the Cooperative Forestry Assistance Act.</t>
  </si>
  <si>
    <t>Federal Grant from U.S. Department of Agriculture, Forest Service.</t>
  </si>
  <si>
    <t>All expenses relating to the implementation of Federal Grant approved projects having to do with monitoring and control of forests pests statewide.</t>
  </si>
  <si>
    <t xml:space="preserve">Most of the grant encumbrances and expenditures were incurred in FY17 &amp; FY18. </t>
  </si>
  <si>
    <t>Forestry Health Protection - Invasive Plants</t>
  </si>
  <si>
    <t>S-519-C (Sub-Account)</t>
  </si>
  <si>
    <t>All expenses relating to the implementation  of Federal Grant approved projects having to do with monitoring and control of forests pests statewide.</t>
  </si>
  <si>
    <t xml:space="preserve">Grant closed </t>
  </si>
  <si>
    <t>Non-Appropriated</t>
  </si>
  <si>
    <t>Program under the Cooperative Forestry Assistance Act.</t>
  </si>
  <si>
    <t xml:space="preserve">Land acquisition of approximately 2800 acres in Central Oahu for forestry purposes. </t>
  </si>
  <si>
    <t>Grant closed in FY2019</t>
  </si>
  <si>
    <t>Nurseries and Seeds Forest Service</t>
  </si>
  <si>
    <t>Act 134, SLH 2013 as amended by Act 122, SLH 2014</t>
  </si>
  <si>
    <t xml:space="preserve">This fund was established to account for federal grant monies from U.S. Department of Agriculture, Forest Service </t>
  </si>
  <si>
    <t>Grant from the U.S. Forest Service</t>
  </si>
  <si>
    <t>Grant ended on 07/02/2017 - remaining cash balance will be lapsed in FY20</t>
  </si>
  <si>
    <t>Improved Koa Forest Service</t>
  </si>
  <si>
    <t>S-562-C (Sub-Account)</t>
  </si>
  <si>
    <t xml:space="preserve">This fund was established to account for federal grant monies from U.S. Department of Agriculture, Forest Service for the implementation of Cooperative </t>
  </si>
  <si>
    <t>All expenses relating to the implementation  of Federal Grant approved projects for Koa, per Forest Service.</t>
  </si>
  <si>
    <t>Grant closed on 06/30/2016 - remaining cash will be lapsed in FY20.</t>
  </si>
  <si>
    <t>Kau Forest Service</t>
  </si>
  <si>
    <t>S-563-C (Sub-Account)</t>
  </si>
  <si>
    <t>All expenses relating to the implementation of Federal Grant approved projects - Kau, Forest Service.</t>
  </si>
  <si>
    <t>Grand ended on  06/22/2019</t>
  </si>
  <si>
    <t>Adam Williams</t>
  </si>
  <si>
    <t>808-639-3827</t>
  </si>
  <si>
    <t>S&amp;PF Competitice: Kauai Hardwoods</t>
  </si>
  <si>
    <t>Act 119, SLH 2015</t>
  </si>
  <si>
    <t>S-576-C (Sub-Account)</t>
  </si>
  <si>
    <t>This fund was established to account for federal grant monies from U.S. Department of Agriculture, Forest Service for the implementation of State</t>
  </si>
  <si>
    <t>and Private Forestry Competitive Grant: Kauai's Native Hardwoods.</t>
  </si>
  <si>
    <t>All expenses relating to the implementation of Federal Grant approved projects - Kaua's Native Hardwoods.</t>
  </si>
  <si>
    <t>Grant ended on  06/30/2019</t>
  </si>
  <si>
    <t>S &amp; PF Competitive - Leeward Haleakala</t>
  </si>
  <si>
    <t>A119/SL 2015</t>
  </si>
  <si>
    <t>S-577-C (Sub-Account)</t>
  </si>
  <si>
    <t>Restoring the House of the Sun Landscape Scale Restoration - Leeward Haleakala Watershed Rest.</t>
  </si>
  <si>
    <t>All expenses relating to the implementation  of Federal Grant approved projects - Leeward Haleakala</t>
  </si>
  <si>
    <t>7-4174</t>
  </si>
  <si>
    <t>OHIA Wilt</t>
  </si>
  <si>
    <t xml:space="preserve">This fund was established to account for federal grant monies from U.S. Department of Agriculture, Forest Service for the implementation of State </t>
  </si>
  <si>
    <t>and Private Forestry Competitive grant; Ohia Wilt.</t>
  </si>
  <si>
    <t>All expenses relating to the implementation of Federal Grant approved projects - Ohia Wilt.</t>
  </si>
  <si>
    <t>Landscape Scale Rest. &amp; Reforestation</t>
  </si>
  <si>
    <t>S-595-C</t>
  </si>
  <si>
    <t xml:space="preserve">                                             </t>
  </si>
  <si>
    <t>This fund was established to account for federal grant monies from U.S. Department of Agriculture, Forest Service for the implementation of Landscape</t>
  </si>
  <si>
    <t>Scale Restoration and Reforestation.</t>
  </si>
  <si>
    <t>All expenses relating to the implementation  of Federal Grant approved projects - Landscape Scale Restoration and Reforestation.</t>
  </si>
  <si>
    <t>Encumbrances will be expended in FY2020. Grant will end on 06/30/2020.</t>
  </si>
  <si>
    <t>LNR 407</t>
  </si>
  <si>
    <t>Hawaiian Hoary Bat Habitat Conservation Plan</t>
  </si>
  <si>
    <t>S-609-C</t>
  </si>
  <si>
    <t>This fund was established to receive and expend federal grant monies for Hawaiian Hoary Bat Habitat Conservation</t>
  </si>
  <si>
    <t>U.S Fish and Wildlife Servive</t>
  </si>
  <si>
    <t>All expenses relating to the implementation  of Federal Grant approved projects - Hwaii Hoary Bat Habitat Conservation</t>
  </si>
  <si>
    <t>Promoting Hawaiian Grown Wood</t>
  </si>
  <si>
    <t>Non-appropriated</t>
  </si>
  <si>
    <t>S-611-C</t>
  </si>
  <si>
    <t>This fund was established to account for federal grant monies from U.S. Department of Agriculture, Forest Service for the implementation of Promoting</t>
  </si>
  <si>
    <t>Hawaiian Grown Wood.</t>
  </si>
  <si>
    <t>All expenses relating to the implementation  of Federal Grant approved projects - Promoting Hawaiian Grown Wood.</t>
  </si>
  <si>
    <t>This grant will end on 06/30/2020</t>
  </si>
  <si>
    <t>Hawaii Tree Mortality</t>
  </si>
  <si>
    <t>S-612-C</t>
  </si>
  <si>
    <t xml:space="preserve">This fund was established to account for federal grant monies from U.S. Department of Agriculture, Forest Service for the implementation of Hawaii </t>
  </si>
  <si>
    <t>Tree Mortality Projects.</t>
  </si>
  <si>
    <t>All expenses relating to the implementation of Federal Grant approved projects for Hawaii Tree Mortality.</t>
  </si>
  <si>
    <t>(marina)</t>
  </si>
  <si>
    <t>USFS Rapid Ohia Death</t>
  </si>
  <si>
    <t>S-617-C</t>
  </si>
  <si>
    <t>This fund was established to account for federal grant monies from U.S. Department of Agriculture, Forest Service for the Rapid Ohia Death.</t>
  </si>
  <si>
    <t>All expenses relating to the implementation of Federal Grant approved projects for Rapid Ohia Death.</t>
  </si>
  <si>
    <t>All outstanding encumbrances will be expended in FY2020. Grant will be end on 06/30/2020</t>
  </si>
  <si>
    <t>Kokee Wildland Urban Interface Project</t>
  </si>
  <si>
    <t>Act 49, SLH 2017</t>
  </si>
  <si>
    <t>S-618-C</t>
  </si>
  <si>
    <t xml:space="preserve">This fund was established to account for federal grant monies from U.S. Department of Agriculture, Forest Service for the Kokee Wildland Urban </t>
  </si>
  <si>
    <t>Interface Project</t>
  </si>
  <si>
    <t>All expenses relating to the implementation of Federal Grant approved projects for the Kokee Wildland Urban Interface Project.</t>
  </si>
  <si>
    <t>S-622-C</t>
  </si>
  <si>
    <t>This fund was established to account for federal grant monies from U.S. Department of Agriculture, Forest Service for the Puuwaawaa Fire Special</t>
  </si>
  <si>
    <t>All expenses relating to the implementation  of Federal Grant approved projects for the Puuwaawaa Fire Special</t>
  </si>
  <si>
    <t>USDA Aphis for Rapid Ohia Death</t>
  </si>
  <si>
    <t>S-624-C</t>
  </si>
  <si>
    <t>This fund was established to account for federal grant monies from U.S. Department of Agriculture, Forest Service for Rapid Ohia Death</t>
  </si>
  <si>
    <t>All expenses relating to the implementation of Federal Grant approved projects for Rapid Ohia Death (APHIS).</t>
  </si>
  <si>
    <t>Helemano Wilderness Area Habitat Conservation Plan Land Acquisition</t>
  </si>
  <si>
    <t>S-631-C</t>
  </si>
  <si>
    <t xml:space="preserve">Fund was created for Land Acquisition for Helemano Wilderness Area </t>
  </si>
  <si>
    <t>Land Acquisition</t>
  </si>
  <si>
    <t>Grant ends on 09/11/2019</t>
  </si>
  <si>
    <t>NCRS-Conservation Program</t>
  </si>
  <si>
    <t>S-637-C</t>
  </si>
  <si>
    <t>This fund was established to account for federal grant monies from U.S. Department of Agriculture, NRCS Conservation Program</t>
  </si>
  <si>
    <t>Federal Grant from U.S. Department of Agriculture NRCS</t>
  </si>
  <si>
    <t>Grant ends on 09/30/2019</t>
  </si>
  <si>
    <t>Western S&amp;PF Landscape Scale Restoration</t>
  </si>
  <si>
    <t>A 53/SL 18</t>
  </si>
  <si>
    <t>S-642-C</t>
  </si>
  <si>
    <t>This fund was established to account for federal grant monies for maintaining the landscape and scale restoration of the existing forests and reforest</t>
  </si>
  <si>
    <t>degraded land and developing Seed Orchard for Hawaiian Sandalwood</t>
  </si>
  <si>
    <t>All expenses relating to the maintaining the landscape and restoration for Developing Seed Orhards for Hawaiian Sandalwood</t>
  </si>
  <si>
    <t>West Maui Invasive Plant Control</t>
  </si>
  <si>
    <t xml:space="preserve">Non-appropriated </t>
  </si>
  <si>
    <t>S-645-C</t>
  </si>
  <si>
    <t>This fund was established to account for federal grant monies for West Maui Invasive Plant Control</t>
  </si>
  <si>
    <t>All expenses relating to the West Maui Invassive Plant Control</t>
  </si>
  <si>
    <t>Hawaii Wood Utilization Team</t>
  </si>
  <si>
    <t xml:space="preserve">Non-Appropriated </t>
  </si>
  <si>
    <t>S-646-C</t>
  </si>
  <si>
    <t>This fund was established to account for federal grant monies for Hawaii Wood Utilization Team</t>
  </si>
  <si>
    <t>All expenses relating to the Hawaii Wood Utilization</t>
  </si>
  <si>
    <t>This grant will end on 06/30/2020. All remaining encumbrances will be expended in FY2020</t>
  </si>
  <si>
    <t>Wilfire prevention and Invasive Plant and Control in West Maui</t>
  </si>
  <si>
    <t>S-649-C</t>
  </si>
  <si>
    <t xml:space="preserve">This fund was established to account for federal grant monies for the Joint Chief's Project to prevent and control  the wildfire and invassive plant in  </t>
  </si>
  <si>
    <t>West Maui.</t>
  </si>
  <si>
    <t>All expenses relating to wildfire prevention</t>
  </si>
  <si>
    <t>Rapid Ohia Death Response</t>
  </si>
  <si>
    <t>S-663-C</t>
  </si>
  <si>
    <t>Management of Ceratocystis Wilt of Ohia in Hawaii</t>
  </si>
  <si>
    <t>Non-Approriated</t>
  </si>
  <si>
    <t>S-664-C</t>
  </si>
  <si>
    <t>Fides Doles</t>
  </si>
  <si>
    <t>LNR 153</t>
  </si>
  <si>
    <t>587-2275</t>
  </si>
  <si>
    <t>Fisheries Management</t>
  </si>
  <si>
    <t>187A-8, HRS</t>
  </si>
  <si>
    <t xml:space="preserve">This fund (app. changed to S-596) was established to account for federal grant monies from the U.S. Department of Commerce's National </t>
  </si>
  <si>
    <t xml:space="preserve">NOAA Pacific Fisheries Data Program grant (CFDA 11.437)  Western Pacific Fisheries Information Network </t>
  </si>
  <si>
    <t>Salaries and operating costs for licensing, collecting/recording/processing commercial fish catch and dealer reports, summarizing collected fish catch data</t>
  </si>
  <si>
    <t>Reginald Kokubun</t>
  </si>
  <si>
    <t>808-587-0084</t>
  </si>
  <si>
    <t xml:space="preserve">Interjurisdictional Fisheries Act </t>
  </si>
  <si>
    <t>This fund was established to account for federal grant funds from the U.S. Department of Commerce's National Oceanographic and Atmospheric</t>
  </si>
  <si>
    <t>Administration (NOAA) to operate and maintain the Commercial Marine Licensing System.</t>
  </si>
  <si>
    <t>NOAA Pacific fisheries Data Program grant (CFDA 11.437), funds from the Interjurisdictional Fisheries Act</t>
  </si>
  <si>
    <t xml:space="preserve">Funds are used to maintain and improve the State ofHawaii's on-line Commercial Marine Licensing System and Fishing Reports; includes software, </t>
  </si>
  <si>
    <t>maintenance, internet licensing fees, etc.</t>
  </si>
  <si>
    <t>WPACFIN Program</t>
  </si>
  <si>
    <t>16 U.S.C 1854e; 16 U.S.C. 2881 a(d)</t>
  </si>
  <si>
    <t xml:space="preserve">To provide fisheries data and information when, where, and in the quality needed by NOAA Fisheries and the Council and its Plan Monitoring Teams to develop, </t>
  </si>
  <si>
    <t>implement, evaluate, and amend Fishery Management Plans for WPACFIN.</t>
  </si>
  <si>
    <t>NOAA Pacific fisheries Data Program grant (CFDA 11.437)</t>
  </si>
  <si>
    <t>Funding is used to hire core DLNR-DAR staff, purchase hardware and software for data processing workstations, and to cover software development expenses</t>
  </si>
  <si>
    <t xml:space="preserve"> for web portal applications to process mandatory commercial fisheries data.</t>
  </si>
  <si>
    <t>LNR 401</t>
  </si>
  <si>
    <t xml:space="preserve">Aquatic Resources </t>
  </si>
  <si>
    <t>187A-9, HRS</t>
  </si>
  <si>
    <t>S-511-C (Parent Account)</t>
  </si>
  <si>
    <t xml:space="preserve">Parent account for maintenance of federal grants </t>
  </si>
  <si>
    <t>Rollover funds from NOAA and USFWS grants</t>
  </si>
  <si>
    <t>Salary and operating costs for various projects previously approved by B&amp;F and Legislature.</t>
  </si>
  <si>
    <t>Purpose of Proposed Ceiling Increase (if applicable):</t>
  </si>
  <si>
    <t xml:space="preserve">Variances:  </t>
  </si>
  <si>
    <t>Brian Neilson</t>
  </si>
  <si>
    <t>808-587-0100</t>
  </si>
  <si>
    <t>S-523-C (Sub Account)</t>
  </si>
  <si>
    <t xml:space="preserve">This fund was established to account for federal grant monies received from the U.S. Department of Commerce, National Oceanic and Atmospheric </t>
  </si>
  <si>
    <t>Administration (NOAA), Marine Sanctuary Program, to provide suport for the State of Hawaii co-management of Hawaiian Islands Humpback Whale</t>
  </si>
  <si>
    <t>National Marine Sanctuary.</t>
  </si>
  <si>
    <t>U.S. Department of Commerce, National Oceanic and Atmospheric Administration (NOAA), Marine Sanctuary Program MOA (CFDA 11.429)</t>
  </si>
  <si>
    <t>Salary and operating costs for personnel co-managing the Humpback Whale National Marine Sanctuary.</t>
  </si>
  <si>
    <t>Maria Carnevale</t>
  </si>
  <si>
    <t>808-587-0099</t>
  </si>
  <si>
    <t>Papahanaumokaukea Monument</t>
  </si>
  <si>
    <t>S-524-C (Sub Account)</t>
  </si>
  <si>
    <t xml:space="preserve">Administration (NOAA), Marine Sanctuary Program, to provide suport for State of Hawaii co-management of the Papahanaumokuakea Marine National </t>
  </si>
  <si>
    <t>Monument.</t>
  </si>
  <si>
    <t>Salary and operating costs for personnel co-managing the Papahanaumokuakea Marine National Monument.</t>
  </si>
  <si>
    <t>Thomas Ogawa</t>
  </si>
  <si>
    <t>808-587-0093</t>
  </si>
  <si>
    <t>Hawaii Marine Recreational Fishing Survey</t>
  </si>
  <si>
    <t>S-525-C (Sub Account)</t>
  </si>
  <si>
    <t>Administration (NOAA) for collecting fisheries catch data.</t>
  </si>
  <si>
    <t>NOAA, Pacific Fisheries Data Program Grant (CFDA 11.437)</t>
  </si>
  <si>
    <t>Salary and operating costs needed to collect current fish catch and effort data from non-commercial fishers via intercept or creel surveys in the main</t>
  </si>
  <si>
    <t>Hawaiian Islands (O‘ahu, Kaua‘i, Maui, Moloka‘i and Hawai‘i) and to provide the data and/or any analyses upon request to various resource management</t>
  </si>
  <si>
    <t xml:space="preserve">agencies. </t>
  </si>
  <si>
    <t xml:space="preserve">Grant was approved late in FY18.  Project was extended and portion of the expnditures was paid in the succeeding year, </t>
  </si>
  <si>
    <t>hence, expenditures increased.</t>
  </si>
  <si>
    <t>587-0100</t>
  </si>
  <si>
    <t>Monk Seals &amp; Sea Turtles Management</t>
  </si>
  <si>
    <t>S-526-C (Sub Account)</t>
  </si>
  <si>
    <t xml:space="preserve">Administration (NOAA) grant to provide support for State of Hawaii co-management of monk seals and sea turtles in the Hawaiian Islands Humpback </t>
  </si>
  <si>
    <t>U.S. Department of Commerce, National Oceanic and Atmospheric Administration (NOAA), Unallied Science Program grant (CFDA 11.472)</t>
  </si>
  <si>
    <t>Salaries and operating costs for management, outreach and education programs for monk seals and sea turtles.  One continuing grant approved for</t>
  </si>
  <si>
    <t>FY14-FY16; however, funds are dispersed on an annual basis.</t>
  </si>
  <si>
    <t>Old Grant ended FY18 and new grant was approved FY19.</t>
  </si>
  <si>
    <t>808-587-0106</t>
  </si>
  <si>
    <t>HI State ANS Management Plan Support</t>
  </si>
  <si>
    <t>S-529-C (Sub Account)</t>
  </si>
  <si>
    <t>This fund was established to account for federal grant monies received from the U.S. Department of Interior, Fish and Wildlife Service, to implement</t>
  </si>
  <si>
    <t>Hawaii's Aquatic Invasive Species Management Plan</t>
  </si>
  <si>
    <t>U.S. Department of the Interior, Fish and Wildlife Service, Fish and Wildlife Management Assistance Grant (CFDA 15.608)</t>
  </si>
  <si>
    <t xml:space="preserve">Salary and operating costs for implementing the State of Hawaii Aquatic Invasive Species Management Plan, which includes investigating, monitoring, </t>
  </si>
  <si>
    <t>controlling and eradicating invasive species; identifying new invasives.</t>
  </si>
  <si>
    <t>David Delaney</t>
  </si>
  <si>
    <t>808-587-0114</t>
  </si>
  <si>
    <t>Hawaii Coral Reef Grant Management</t>
  </si>
  <si>
    <t>S-551-C (Sub Account)</t>
  </si>
  <si>
    <t>Administration (NOAA) grant to provide support for State of Hawaii Coral Reef Grant Management</t>
  </si>
  <si>
    <t>U.S. Department of Commerce, National Oceanic and Atmospheric Administration (NOAA), Coral Reef Conservation Program (CFDA 11.482)</t>
  </si>
  <si>
    <t>Salary and Operating costs for the use in providing for the preservation and protection of Coral Reef Ecosystem through Research Projects</t>
  </si>
  <si>
    <t>and recommended practices.</t>
  </si>
  <si>
    <t>This grant will end 9/30/2020, not qualified for extension</t>
  </si>
  <si>
    <t>William Walsh/Ray Uchimura</t>
  </si>
  <si>
    <t>808-587-0096</t>
  </si>
  <si>
    <t>S-564-C (Sub Account)</t>
  </si>
  <si>
    <t xml:space="preserve">This fund was established to account for federal grant monies received from the U.S. Department of Interior National Park Service for use in supporting </t>
  </si>
  <si>
    <t>Scleractinian Corals along the Kona Coast of the Big Island of Hawaii.</t>
  </si>
  <si>
    <t>U.S. Department of Interior,  National Park Service, Scleractinian Corals along the KONA Coast  (CFDA 15.944)</t>
  </si>
  <si>
    <t xml:space="preserve">Salary and operating costs for the use in providing a center for the preservation, interpretation, and perpetuation of traditional native Hawaiian activities </t>
  </si>
  <si>
    <t xml:space="preserve">and culture, and to demonstrate historic land use patterns as well as to provide a needed resource for the education, enjoyment, and appreciation of such </t>
  </si>
  <si>
    <t>traditional native Hawaiian activities and culture by local residents and visitors.</t>
  </si>
  <si>
    <t>New grant was approved very late in FY19, hence, implementation of the projects was also delayed resulted to 50% decrease in expenditures.</t>
  </si>
  <si>
    <t>Species Recovery/Education (False Killer Whales)</t>
  </si>
  <si>
    <t>S-580-C (Sub Account)</t>
  </si>
  <si>
    <t xml:space="preserve">This fund was established to account for federal grant monies received from the Department of National Oceanic and Atmospheric Administration, </t>
  </si>
  <si>
    <t xml:space="preserve"> to support the conServation and recovery of False Killer whales (Pseudorca crassidens), as well as other endagered cetaceans, in the MHI.</t>
  </si>
  <si>
    <t>National Oceanic and Atmospheric Administration (NOAA), Unallied Science Program (CFDA 11.472)</t>
  </si>
  <si>
    <t xml:space="preserve">Salary and Operating Costs for the use of enhansing conservation and recovery of the insular false killer whale in the main Hawaiian Islands by learning </t>
  </si>
  <si>
    <t xml:space="preserve">more about the temporal and spatial use patterns of the insular false killer whale population and by targeting outreaach to fishers, boaters, and tour </t>
  </si>
  <si>
    <t>operators.</t>
  </si>
  <si>
    <t>This was not included in the request to extend lapse date of the Appropriation Account, hence, E-2 Form was processed late resulting to late</t>
  </si>
  <si>
    <t>processing of payments consequently decreasing expenditures in FY19.</t>
  </si>
  <si>
    <t>Troy Sakihara</t>
  </si>
  <si>
    <t>808-933-3347</t>
  </si>
  <si>
    <t>HI Anchialine Habitats Inventory</t>
  </si>
  <si>
    <t>S-594-C (Non-Appropriated)</t>
  </si>
  <si>
    <t>U.S. Department of Interior, Fish and Wildlife Service, Coastal Program (CFDA 15.630)</t>
  </si>
  <si>
    <t>Operating Cost to conduct Comprehensive Inventory of Anchialine Habitats throughout Maui County and Oahu.</t>
  </si>
  <si>
    <t>S-630-C (Sub-account)</t>
  </si>
  <si>
    <t>The grant ended last 9/30/18</t>
  </si>
  <si>
    <t>Coordinating &amp; Supporting Mgnt of Papahanaumokuakea</t>
  </si>
  <si>
    <t>S-652-C</t>
  </si>
  <si>
    <t>Grant ended 9/30/19</t>
  </si>
  <si>
    <t>Brian Neilson/Earl Miyamoto</t>
  </si>
  <si>
    <t>808-587-0100/808-832-5017</t>
  </si>
  <si>
    <t>S-674-C (Sub Account)</t>
  </si>
  <si>
    <t>more about the temporal and spatial use patterns of the insular false killer whale population and by targeting outreaach to fishers, boaters, and tour operators.</t>
  </si>
  <si>
    <t>808-587-0095</t>
  </si>
  <si>
    <t>S-675-C</t>
  </si>
  <si>
    <t>Dean Uyeno</t>
  </si>
  <si>
    <t>LNR 404</t>
  </si>
  <si>
    <t>587-0249</t>
  </si>
  <si>
    <t>Kahana Stream Restoration Project</t>
  </si>
  <si>
    <t>S-574-C</t>
  </si>
  <si>
    <t>Matching funds for fish habitat restortation and hau tree removal project on Kahana Stream, Oahu.</t>
  </si>
  <si>
    <t>U.S. Fish and Wildlife Management Assistance Award.</t>
  </si>
  <si>
    <t xml:space="preserve">Funds are used for vegetation removal and outplaning supplies (e.g., equipment rental, herbicide, weed control fabric, etc.) and contracting vegetation </t>
  </si>
  <si>
    <t>removal professionals.</t>
  </si>
  <si>
    <t>Variance in Revenues between FY 2016 &amp; FY 2017 due to differences in compensation for the amount &amp; type of work completed.</t>
  </si>
  <si>
    <t>Variance in Revenues between FY 2017 &amp; FY 2018 due to differences in compensation for the amount &amp; type of work completed.</t>
  </si>
  <si>
    <t>Variance in Revenues between FY 2018 &amp; FY 2019 due to project completion in FY 2018.</t>
  </si>
  <si>
    <t>Variance in Expenditures between FY 2016 &amp; FY 2017 due to amount of funds paid out for work that was actually completed.</t>
  </si>
  <si>
    <t>Variance in Expenditures between FY 2017 &amp; FY 2018 due to amount of funds paid out for work that was actually completed.</t>
  </si>
  <si>
    <t>Variance in Expenditures between FY 2018 &amp; FY 2019 due to project completion in FY 2018</t>
  </si>
  <si>
    <t xml:space="preserve">Variance in Expenditures between FY 2019 &amp; FY 2020 due to unexpended balance remaining after project completion. </t>
  </si>
  <si>
    <t xml:space="preserve">Variance in Expenditures between FY 2020 &amp; FY 2021 due to unexpended balance remaining after project completion expected to be lapsed in FY 2020. </t>
  </si>
  <si>
    <t>Note:</t>
  </si>
  <si>
    <t>FAMIS to be updated to show the grant ended.</t>
  </si>
  <si>
    <t xml:space="preserve"> Honu'apo Estuary Wetland Restoration </t>
  </si>
  <si>
    <t>Current Program Activities/Allowable Expenses: Pouhala Marsh Restoration and Community Development, Restoration of Mana Plain Coastal Wetlands,</t>
  </si>
  <si>
    <t>Source of Revenues: US Fish and Wildlife Service</t>
  </si>
  <si>
    <t>NRCS Grants/Agreements</t>
  </si>
  <si>
    <t>Wildlife Restoration Program. This fund also receives monies from U.S. Department of Agriculture for the implementation of various</t>
  </si>
  <si>
    <t>Restoration. This fund was established to account for federal grant monies from U.S. Department of Interior, Fish and Wildlife Service for the Statewide</t>
  </si>
  <si>
    <t>Intended Purpose: Pouhala Marsh Restoration and Community Development, Restoration of Mana Plain Coastal Wetlands, Honu'apo Estuary Wetland</t>
  </si>
  <si>
    <t>S-504-C (Parent Account)</t>
  </si>
  <si>
    <t>(808) 587-0163</t>
  </si>
  <si>
    <t>LNR 402</t>
  </si>
  <si>
    <t>Afsheen A Siddiqi</t>
  </si>
  <si>
    <t>All expenses relating to the implementation of Federal Grant approved projects  - State Fire Assistance/Voluntary Fire Assistance</t>
  </si>
  <si>
    <t>US Forest Service</t>
  </si>
  <si>
    <t>Cooperative Fire Protection State Fire Assistance/Voluntary Fire Assistance</t>
  </si>
  <si>
    <t xml:space="preserve">This fund was established to account for federal grant monies from U.S. Department of Agriculture, Forest Service for the implementation of </t>
  </si>
  <si>
    <t>S-530-C (Sub-Account)</t>
  </si>
  <si>
    <t>State Fire Assistance Projects</t>
  </si>
  <si>
    <t>(808) 587-4174</t>
  </si>
  <si>
    <t>Robert D Hauff</t>
  </si>
  <si>
    <t>JS4816, 05/06/19</t>
  </si>
  <si>
    <t xml:space="preserve">All expenses relating to the implementation  of Federal Grant approved projects - protection and recovery of trust resources of the islands.  </t>
  </si>
  <si>
    <t>US Fish and Wildlife Service</t>
  </si>
  <si>
    <t>Multi-Species Habitat Conservation Plan - Kauai</t>
  </si>
  <si>
    <t>This fund was established to account for federal grant monies from U.S. Department of Interior, Fish &amp; Wildlife Service for the implementation of a</t>
  </si>
  <si>
    <t>S-533-C (Sub-Account)</t>
  </si>
  <si>
    <t>Kauai Seabird HCP Coordination &amp; Planning</t>
  </si>
  <si>
    <t>587-1487</t>
  </si>
  <si>
    <t>James Cogswell</t>
  </si>
  <si>
    <t>avifauna, as well as operations and maintenance of the captive breeding facilities on Maui and Hawaii Islands.</t>
  </si>
  <si>
    <t>of Federal Grant approved projects - funding for programs for supporting the conservation and recovery of Hawaii's threatened and endangered</t>
  </si>
  <si>
    <t xml:space="preserve">Alala recovery, Kauai endangered forestbird recovery, captive propigation of endangered forestbirds. All expenses relating to the implementation </t>
  </si>
  <si>
    <t>Wildlife Protection Program.</t>
  </si>
  <si>
    <t>This fund was established to account for federal grant monies received from U.S. Department of Interior, Fish &amp; Wildlife Service, Section 6 - Endangered</t>
  </si>
  <si>
    <t>S-535-C (Sub-Account)</t>
  </si>
  <si>
    <t>Act 134. SLH 2013</t>
  </si>
  <si>
    <t>Endangered Wildlife Program</t>
  </si>
  <si>
    <t>(808) 587-4158</t>
  </si>
  <si>
    <t>Lainie Berry</t>
  </si>
  <si>
    <t>Nest Collections to Initiate Captive Breeding Program for Akikiki &amp; Akekee</t>
  </si>
  <si>
    <t>from U.S. Department of Interior, Fish &amp; Wildlife Service, Nest Collections to Initiate Captive Breeding Program for Akiki/Akekee</t>
  </si>
  <si>
    <t xml:space="preserve">Nest Collections to Initiate Captive Breeding Program for Akikiki &amp; Akekee. This fund was established to account for federal grant monies received </t>
  </si>
  <si>
    <t>S-569-C (Non-Appropriated)</t>
  </si>
  <si>
    <t>Non- Appropriated</t>
  </si>
  <si>
    <t>Mauna Kea Fire Vehicles</t>
  </si>
  <si>
    <t>Restoration and reintroduction of the Alala to Puu Makaala NAR</t>
  </si>
  <si>
    <t xml:space="preserve">Restoration and reintroduction of the Alala to Puu Makaala natural area reserve. </t>
  </si>
  <si>
    <t>S-581-C (Sub-Account)</t>
  </si>
  <si>
    <t>A119/SL 15</t>
  </si>
  <si>
    <t>Restoration of the Alala to Puu Makaala NAR</t>
  </si>
  <si>
    <t xml:space="preserve"> </t>
  </si>
  <si>
    <t>Restoring a degraded high-elevation dry forest on Mauna Kea.</t>
  </si>
  <si>
    <t>Kea Dry Forest</t>
  </si>
  <si>
    <t>This fund was established to account for federal grant monies received from U.S. Department of Interior, Fish &amp; Wildlife Service, Restoration of Mauna</t>
  </si>
  <si>
    <t>S-582-C (Sub-Account)</t>
  </si>
  <si>
    <t>Restoring a Degraded High-Elevation Dry Forest on Mauna Kea</t>
  </si>
  <si>
    <t>Coordination and Planning of the Kauai Seabird Habitat Conservation Plan</t>
  </si>
  <si>
    <t>Coordination FY 16</t>
  </si>
  <si>
    <t>This fund was established to account for federal grant monies received from U.S. Department of Interior, Fish &amp; Wildlife Service, Kauai Seabird HCP</t>
  </si>
  <si>
    <t>S-589-C (Sub-Account)</t>
  </si>
  <si>
    <t>of Federal Grant approved projects - for the Lidar Acquisition for Alakai</t>
  </si>
  <si>
    <t>Using High-resolution Imagery to Identify, Conserve and Manage Habitat for Kauai's Endangered Birds All expenses relating to the implementation</t>
  </si>
  <si>
    <t>Using High-resolution Imagery to Identify, Conserve and Manage Habitat for Kauai's Endangered Birds</t>
  </si>
  <si>
    <t>S-602-C (Sub-Account)</t>
  </si>
  <si>
    <t>LIDAR Acquisition for Alakai</t>
  </si>
  <si>
    <t>Kaua'i Seabird Habitat Conservation Plan</t>
  </si>
  <si>
    <t>For completion of two Habitat Conservation Plans on Kaua'i (KIUC long-term Habitat Conservation Plan and the Kaua'i Seabird Habitat Conservation Plan)</t>
  </si>
  <si>
    <t>S-607-C (Non-Appropriated)</t>
  </si>
  <si>
    <t>Equipment, supplies and labor for the instalation of a predator-proof fence and habitat restoration.</t>
  </si>
  <si>
    <t>The instalation of a predator-proof fence and habitat restoration.</t>
  </si>
  <si>
    <t>S-634-C (Non-Appropriated)</t>
  </si>
  <si>
    <t>Restoration and Protection of Kanaha Pond Wildlife Sanctuary</t>
  </si>
  <si>
    <t>Labor, supplies and equipment to restore the Alekoko Coastal Wetland</t>
  </si>
  <si>
    <t>Alekoko Coastal Wetland Restoration</t>
  </si>
  <si>
    <t>S-640-C (Non-Appropriated)</t>
  </si>
  <si>
    <t>Completion of the Kaua'i Nene Islan-wide Habitat Conservation Plan</t>
  </si>
  <si>
    <t>S-651-C (Non-Appropriated)</t>
  </si>
  <si>
    <t>Kaua'i Nene Islan-wide Habitat Conservation Plan - Phase II</t>
  </si>
  <si>
    <t>Iao Stream Fish Passage Project</t>
  </si>
  <si>
    <t>S-593-C</t>
  </si>
  <si>
    <t>Matching funds for fish passage restoration project on Iao Stream, Maui.</t>
  </si>
  <si>
    <t>United States Fish and Wildlife Service Financial Assistance Award.</t>
  </si>
  <si>
    <t xml:space="preserve">Funds are used for manufacturing and installation of a fiberglass fish ramp on a 22-foot drop structure within the ‘Īao Stream Flood Control Project, </t>
  </si>
  <si>
    <t>Wailuku, Maui.</t>
  </si>
  <si>
    <t>Variance in Revenues between FY 2019 &amp; FY 2020 due to amount of funds needed for work actually completed.</t>
  </si>
  <si>
    <t>Variance in Revenues between FY 2020 &amp; FY 2021 due to expected project completion in FY 2020.</t>
  </si>
  <si>
    <t>Variance in Expenditures between FY 2019 &amp; FY 2020 due to amount of funds paid out for work actually completed.</t>
  </si>
  <si>
    <t>Variance in Expenditures between FY 2020 &amp; FY 2021 due to expected project completion in FY 2020.</t>
  </si>
  <si>
    <t>Jamie Shindo</t>
  </si>
  <si>
    <t>LNR 405</t>
  </si>
  <si>
    <t>587-0066</t>
  </si>
  <si>
    <t>Conservation &amp; Resources Enforcement</t>
  </si>
  <si>
    <t>S-505-C (Parent Account)</t>
  </si>
  <si>
    <t>Parent account for other federal fund appropriations.</t>
  </si>
  <si>
    <t>Federal funds grants roll-over.</t>
  </si>
  <si>
    <t>This is a parent account.</t>
  </si>
  <si>
    <t>Domestic Cannabis Eradicate/Suppress</t>
  </si>
  <si>
    <t>S-538-C (Sub-Account)</t>
  </si>
  <si>
    <t>This fund was established to account for federal grant monies received from the U.S. Department of Justice, Drug Enforcement Administration,</t>
  </si>
  <si>
    <t xml:space="preserve">to supplement State funding for the eradication and suppression of domestic cannabis.  Funds are also provided by the U.S. Department of Justice via </t>
  </si>
  <si>
    <t>the Department of Attorney General's Office.</t>
  </si>
  <si>
    <t>U.S. Department of Justice, Drug Enforcement Administration</t>
  </si>
  <si>
    <t>Herbicidal eradication of marijuana on State lands.</t>
  </si>
  <si>
    <t>Beginning FY2019, revenues are received by reimbursement, rather than upfront.</t>
  </si>
  <si>
    <t>Joint Enforcement Agreement (JEA)</t>
  </si>
  <si>
    <t>S-539-C (Sub-Account)</t>
  </si>
  <si>
    <t>This fund was established to account for federal grant monies received from the Joint Enforcement Agreement between the U.S. Department of</t>
  </si>
  <si>
    <t>Commerce, National Oceanic Atmospheric Administration and the State Dept of Land and Natural Resources.</t>
  </si>
  <si>
    <t>U.S. Department of Commerce, National Oceanic and Atmospheric Administration</t>
  </si>
  <si>
    <t xml:space="preserve">This fund was established to account for federal grant monies received from the Joint Enforcement Agreement between the U.S. Department of </t>
  </si>
  <si>
    <t>A new Joint Enforcement Agreement was not executed for FY2020 - FY2021.  Plan is to resume in FY2021 - FY2022.</t>
  </si>
  <si>
    <t>HI Hunter Ed Grant-Online Registration</t>
  </si>
  <si>
    <t>Act 124, SLH2016</t>
  </si>
  <si>
    <t>S-572-C (Non-Appropriated)</t>
  </si>
  <si>
    <t>This fund was established to account for federal grant monies received from U.S. Department of Interior, Fish and Wildlife Service, for the</t>
  </si>
  <si>
    <t>supplemental online registration option for Basic Hunter Education Courses.</t>
  </si>
  <si>
    <t>U.S. Department of Interior, Fish and Wildlife Service</t>
  </si>
  <si>
    <t>Expenses associated with the maintenance of the online registration system of the Hunter Education Program.</t>
  </si>
  <si>
    <t>The development and implementation of the supplemental online registration option for Basic Hunter Education Courses was completed in FY2018.</t>
  </si>
  <si>
    <t>Port Security Grant</t>
  </si>
  <si>
    <t>S-632-C (Non-Appropriated)</t>
  </si>
  <si>
    <t>This fund was established to account for federal grants monies from the Department of Homeland Security for the FY2017 Port Security Grant.</t>
  </si>
  <si>
    <t>Department of Homeland Security, Federal Emergency Management Agency</t>
  </si>
  <si>
    <t>Port Security Grant Program/Furnishing and delivering one (1) patrol boat, one (1) trailer, additional purchases for port security and other recreational</t>
  </si>
  <si>
    <t>boating activities.</t>
  </si>
  <si>
    <t>Decrease in Revenues and Expenditures is due to the completion and closing out of the Port Security Grant in FY2020.</t>
  </si>
  <si>
    <t>Emma Yuen</t>
  </si>
  <si>
    <t>587-4170</t>
  </si>
  <si>
    <t>Natural Area Reserves &amp; Watershed Management</t>
  </si>
  <si>
    <t>S-507-C (Parent Account)</t>
  </si>
  <si>
    <t>This fund is established to account for federal  grant monies from U.S. Dept. of Interior Fish and Wildlife Service for the implementation of various programs.</t>
  </si>
  <si>
    <t>Federal Grants from U.S. Department of the Interior, Fish and Wildlife Service</t>
  </si>
  <si>
    <t xml:space="preserve">All expenses relating to the implementation of Federal Grants within the natural areas and watersheds Statewide. </t>
  </si>
  <si>
    <t>All expenses relating to the YCC (Americorps) grant; support of invasive species control and other approved federal projects within the Natural Area Reserves (NAR) and Watershed Areas Statewide.</t>
  </si>
  <si>
    <t xml:space="preserve">Variance between FY 19 &amp; 20 in revenues and expenditures is due to encumbrances paid the following year. </t>
  </si>
  <si>
    <t>00JS4816, 05/06/19</t>
  </si>
  <si>
    <t>00JS5074, 05/20/19</t>
  </si>
  <si>
    <t>Matthew Keir</t>
  </si>
  <si>
    <t>587-0058</t>
  </si>
  <si>
    <t>Statewide Endangered Plant Program</t>
  </si>
  <si>
    <t>S-541-C (Sub-Account)</t>
  </si>
  <si>
    <t>This fund was established to receive and expend federal grant monies - endangered plant program protection in the natural areas and watersheds statewide.</t>
  </si>
  <si>
    <t>U.S, Department of the Interior, Fish &amp; Wildlife Service</t>
  </si>
  <si>
    <t>All expenses relating to the implementation  of Federal Grant approved projects - endangared plant protection within the the natural and watersheds statewide.</t>
  </si>
  <si>
    <t>Cynthia King</t>
  </si>
  <si>
    <t>587-0019</t>
  </si>
  <si>
    <t>Yellow - Faced Bee Species</t>
  </si>
  <si>
    <t>S-542-C (Sub-Account)</t>
  </si>
  <si>
    <t>This fund was established to account for federal grant monies received from U.S. Department of Interior, Fish &amp; Wildlife Service for the Yellow-Faced Bee</t>
  </si>
  <si>
    <t>Grant - to conduct collaborative research in the area of Species of Concern and Declining Species and Habitat.</t>
  </si>
  <si>
    <t>U.S. Department of the Army</t>
  </si>
  <si>
    <t>All expenses relating to the implementation  of Federal Grant approved projects - funding for the research done  for one year.</t>
  </si>
  <si>
    <t>KALUANUI PROTECTIVE FENCING</t>
  </si>
  <si>
    <t>A134/SLH 2013</t>
  </si>
  <si>
    <t>S-544-C (Sub-Account)</t>
  </si>
  <si>
    <t>This fund was established to receive and expend federal grant monies for Kaluanui Protective Fencing.</t>
  </si>
  <si>
    <t>All expenses relating to the implementation  of Federal Grant approved projects for Kaluanui Protective Fencing</t>
  </si>
  <si>
    <t>Ka'u Forest Invasives Control</t>
  </si>
  <si>
    <t>S-554-C (Non-Appropriated)</t>
  </si>
  <si>
    <t>This fund was established to receive and expend federal grant monies - Ka'u Forest Invasives Control</t>
  </si>
  <si>
    <t>All expenses relating to the implementation  of Federal Grant approved projects - Ka'u Forest Invasives Control</t>
  </si>
  <si>
    <t>Pu'u Wa-awa'a Forest Reserve Prot &amp; Rest</t>
  </si>
  <si>
    <t>S-555-C (Non-Appropriated)</t>
  </si>
  <si>
    <t>This fund was established to receive and expend federal grant monies - Pu'u wa'a-wa'a Forest Reserve Protection and Restoration</t>
  </si>
  <si>
    <t>All expenses relating to the implementation  of Federal Grant approved projects - for the Pu'u wa'a-wa'a Forest Reserve Protection and Restoration</t>
  </si>
  <si>
    <t>Endangered Invertebrate Program</t>
  </si>
  <si>
    <t>S-567-C (Sub-Account)</t>
  </si>
  <si>
    <t>This fund was established to receive and expend federal grant monies - for the endangered invertebrate program.</t>
  </si>
  <si>
    <t>All expenses relating to the implementation  of Federal Grant approved projects - for the endangered invertebrate program.</t>
  </si>
  <si>
    <t>Variance between FY 19 &amp; 20 in revenues and expenditures is due to encumbrances paid the following year.</t>
  </si>
  <si>
    <t>David Sischo</t>
  </si>
  <si>
    <t>(808) 587-0033</t>
  </si>
  <si>
    <t>S-568-C (Sub-Account)</t>
  </si>
  <si>
    <t>This fund was established to receive and expend federal grant monies for the SEPP Predator Proof Exclosure Structure</t>
  </si>
  <si>
    <t>All expenses relating to the implementation  of Federal Grant approved projects - SEPP Predator Proof Exclosure Structure</t>
  </si>
  <si>
    <t>Ahihi Kinau Coastal Wetlands</t>
  </si>
  <si>
    <t>S-571-C (Sub-Account)</t>
  </si>
  <si>
    <t>This fund was established to receive and expend federal grant monies - for the Ahihi Kinau Coastal Wetlands</t>
  </si>
  <si>
    <t>All expenses relating to the implementation  of Federal Grant approved projects - for the Ahihi Kinau Coastal Wetlands.</t>
  </si>
  <si>
    <t>SEPP Strategic Plan</t>
  </si>
  <si>
    <t>S-573-C (Sub-Account)</t>
  </si>
  <si>
    <t>This fund was established to receive and expend federal grant monies - for the SEPP Strategic Plan.</t>
  </si>
  <si>
    <t>All expenses relating to the implementation  of Federal Grant approved projects - for the SEPP Strategic Plan</t>
  </si>
  <si>
    <t>Kohala Mountain Biodiversity Protection</t>
  </si>
  <si>
    <t>S-584-C (Sub-Account)</t>
  </si>
  <si>
    <t>This fund was established to receive and expend federal grant monies - for the Kohala Mountain Biodiversity Protection</t>
  </si>
  <si>
    <t>All expenses relating to the implementation  of Federal Grant approved projects - for the Kohala Mountain Biodiversity Protection</t>
  </si>
  <si>
    <t>Enhancing Rare Native Invertebrates</t>
  </si>
  <si>
    <t>S-585-C (Sub-Account)</t>
  </si>
  <si>
    <t>This fund was established to receive and expend federal grant monies - for enhancing rare native invertebrates.</t>
  </si>
  <si>
    <t>All expenses relating to the implementation  of Federal Grant approved projects - for enhancing rare native invertebrates.</t>
  </si>
  <si>
    <t>Invertebrate Capture Propagation</t>
  </si>
  <si>
    <t>Act 53/SLH 18</t>
  </si>
  <si>
    <t>S-599-C (Sub-Account)</t>
  </si>
  <si>
    <t>This fund was established to receive and expend federal grant monies - Invertebrate Capture Propagation</t>
  </si>
  <si>
    <t>All expenses relating to the implementation  of Federal Grant approved projects - Invertebrate Capture Propagation</t>
  </si>
  <si>
    <t>S-605-C (Non-Appropriated)</t>
  </si>
  <si>
    <t>This fund was established to receive and expend federal grant monies for blackburns sphinx moth genetics and habitat assessment</t>
  </si>
  <si>
    <t>All expenses relating to the implementation  of Federal Grant approved projects - blackburns sphinx moth genetics and habitat assessment</t>
  </si>
  <si>
    <t>Creating Yellow Faced Bees Nest Habitat</t>
  </si>
  <si>
    <t>S-606-C (Non-Appropriated)</t>
  </si>
  <si>
    <t>This fund was established to receive and expend federal grant monies in creating yellow faced bee nest habitat</t>
  </si>
  <si>
    <t>All expenses relating to the implementation  of Federal Grant approved projects in creating yellow faced bee nest habitat</t>
  </si>
  <si>
    <t>Grant ends 9/30/19.</t>
  </si>
  <si>
    <t>S-608-C (Non-Appropriated)</t>
  </si>
  <si>
    <t>This fund was established to receive and expend federal grant monies - for the restoration and reintroduction of Ewa Chaff-flower and Akoko</t>
  </si>
  <si>
    <t>All expenses relating to the implementation  of Federal Grant approved projects - for the restoration and reintroduction of Ewa Chaff-flower and Akoko</t>
  </si>
  <si>
    <t>Olaa Kilauea Forest Protection</t>
  </si>
  <si>
    <t>S-610-C (Non-Appropriated)</t>
  </si>
  <si>
    <t>This fund was established to receive and expend federal grant monies for the Olaa Kilauea Forest Protection</t>
  </si>
  <si>
    <t>U.S, Department of Agriculture - Forest Service</t>
  </si>
  <si>
    <t>All expenses relating to the implementation  of Federal Grant approved projects for the Olaa Kilauea Forest Protection</t>
  </si>
  <si>
    <t>Wolbachia-Culex</t>
  </si>
  <si>
    <t>S-613-C (Non-Appropriated)</t>
  </si>
  <si>
    <t>This fund was established to receive and expend federal grant monies for the Wolbachia-Culex</t>
  </si>
  <si>
    <t>All expenses relating to the implementation  of Federal Grant approved projects for the Wolbachia-Culex</t>
  </si>
  <si>
    <t>S-654-C (Non-Appropriated)</t>
  </si>
  <si>
    <t>This fund was established to receive and expend federal grant monies for the rare, threatened, and endagnered invertebrates on Maui</t>
  </si>
  <si>
    <t>All expenses relating to the implementation  of Federal Grant approved projects for the rare, threatened, and endagnered invertebrates on Maui</t>
  </si>
  <si>
    <t>S-655-C (Non-Appropriated)</t>
  </si>
  <si>
    <t>This fund was established to receive and expend federal grant monies for picture-wing fly rearing at UH</t>
  </si>
  <si>
    <t>All expenses relating to the implementation  of Federal Grant approved projects for picture-wing fly rearing at UH</t>
  </si>
  <si>
    <t>S-656-C (Non-Appropriated)</t>
  </si>
  <si>
    <t>This fund was established to receive and expend federal grant monies for invertebrate captive propagation-insectary technician</t>
  </si>
  <si>
    <t>All expenses relating to the implementation  of Federal Grant approved projects for the invertebrate captive propagation-insectary technician</t>
  </si>
  <si>
    <t>S-657-C (Non-Appropriated)</t>
  </si>
  <si>
    <t>This fund was established to receive and expend federal grant monies for the plant extinction prevention program</t>
  </si>
  <si>
    <t>All expenses relating to the implementation  of Federal Grant approved projects for the plant extinction prevention program</t>
  </si>
  <si>
    <t>S-658-C (Non-Appropriated)</t>
  </si>
  <si>
    <t>This fund was established to receive and expend federal grant monies for the Kauai triad</t>
  </si>
  <si>
    <t>All expenses relating to the implementation  of Federal Grant approved projects for the kauai triad</t>
  </si>
  <si>
    <t>S-660-C (Non-Appropriated)</t>
  </si>
  <si>
    <t>This fund was established to receive and expend federal grant monies for the yellow-faced bee microbiome</t>
  </si>
  <si>
    <t>All expenses relating to the implementation  of Federal Grant approved projects for the yellow-faced bee microbiome</t>
  </si>
  <si>
    <t>S-661-C (Non-Appropriated)</t>
  </si>
  <si>
    <t>This fund was established to receive and expend federal grant monies for the endangered plant restoration-Hawaii program.</t>
  </si>
  <si>
    <t>All expenses relating to the implementation  of Federal Grant approved projects for the endangered plant restoration-Hawaii program.</t>
  </si>
  <si>
    <t>Katie Ersbak</t>
  </si>
  <si>
    <t>587-4179</t>
  </si>
  <si>
    <t>S-662-C (Non-Appropriated)</t>
  </si>
  <si>
    <t>This fund was established to receive and expend federal grant monies for building capacity for Hawaii's Watershed Partnerships</t>
  </si>
  <si>
    <t xml:space="preserve">US Environmental Protection Agency (Healthy Watersheds Consortium - US Endowment for Forestry and Communities) </t>
  </si>
  <si>
    <t>All expenses relating to the implementation  of Federal Grant approved projects for building capacity for Hawaii's Watershed Partnerships.</t>
  </si>
  <si>
    <t>Carol Tyau Beam</t>
  </si>
  <si>
    <t>LNR 810</t>
  </si>
  <si>
    <t>587-0267</t>
  </si>
  <si>
    <t>Community Assistance Program</t>
  </si>
  <si>
    <t>S-545-C (Sub-Account)</t>
  </si>
  <si>
    <t>Operating federal fund for LNR 810 program.  This fund was established to account for federal grant monies received from the Federal Emergency Management Agency for Community Assistance Program grant activities</t>
  </si>
  <si>
    <t>FEMA Community Assistance Program federal grant</t>
  </si>
  <si>
    <t>Program opearing expenses</t>
  </si>
  <si>
    <t>none</t>
  </si>
  <si>
    <t>Grant performance period for FY18 was extended to be 10/1/2017-6/30/2020.  
Therefore the revenues and expenditures in FY19 should be lumped with FY18.  In doing so the numbers are within 1%.</t>
  </si>
  <si>
    <t>Denise Manuel</t>
  </si>
  <si>
    <t>587-0246</t>
  </si>
  <si>
    <t>National Dam Safety Program</t>
  </si>
  <si>
    <t>S-546-C (Sub-Account)</t>
  </si>
  <si>
    <t>Operating federal fund for LNR 810 program.  This fund was established to account for federal grant monies received from the Federal Emergency Management Agency to carry out dam safety grant activities.</t>
  </si>
  <si>
    <t xml:space="preserve">FEMA Dam Safety federal grant </t>
  </si>
  <si>
    <t>Program operating expenses</t>
  </si>
  <si>
    <t>Jesse Colandrea</t>
  </si>
  <si>
    <t>587-0277</t>
  </si>
  <si>
    <t>Cooperating Technical Partners Program</t>
  </si>
  <si>
    <t>S-547-C (Sub-Account)</t>
  </si>
  <si>
    <t>Operating federal fund for LNR 810 program.  This fund was established to account for federal grant monies received from the Federal Emergency Management Agency for Cooperating Technical Partners grant activities.</t>
  </si>
  <si>
    <t xml:space="preserve">FEMA Cooperating Technical Partners federal grant </t>
  </si>
  <si>
    <t>Edwin Matsuda</t>
  </si>
  <si>
    <t>587-0268</t>
  </si>
  <si>
    <t>Prevention of Natural Disasters</t>
  </si>
  <si>
    <t>Parent account for roll-over federal funds received from the Federal Emergency Management Agency to carry out Flood Plain Management activities and develop a flood hazard mitigation plan to strengthen the State's role in the National Flood Insurance Program, dam safety grants from the National Dam Safety Program and NOAA grants for flood mitigation.</t>
  </si>
  <si>
    <t>Roll-over funds</t>
  </si>
  <si>
    <t>Program activities, including but not limited to:  maintain/update of the Statewide Flood Control plan; National Flood Insurance Program; prepare post-flood reports; collect flood data; coordinate stream maintenance activities; inspect existing dams and reservoirs; and provide technical support to state, federal and private dam owners.</t>
  </si>
  <si>
    <t>Carol Marie Lee</t>
  </si>
  <si>
    <t>LNR 906</t>
  </si>
  <si>
    <t>Ext. 3-5024</t>
  </si>
  <si>
    <t>S-566-C (Non-Appropriated)</t>
  </si>
  <si>
    <t>Grant Period Performance Period:  10/1/2014 - 9/30/16 (Includes 1 year extension)</t>
  </si>
  <si>
    <t>Grant award for a pilot program to develop the KIRC Virtual Museum</t>
  </si>
  <si>
    <t>Source of Revenues:  Native American/Native Hawaiian Museum Services Program</t>
  </si>
  <si>
    <t>Current Program Activities/Allowable Expenses:  Salaries and fringes; travel and supplies</t>
  </si>
  <si>
    <t>Humpback Whale National Marine Sanctuary</t>
  </si>
  <si>
    <t>Native American/Native Hawaiian Museum Services</t>
  </si>
  <si>
    <t>Michael Walker</t>
  </si>
  <si>
    <t>587-4188</t>
  </si>
  <si>
    <t>Puuwaawaa Fire Special</t>
  </si>
  <si>
    <t>Act 49/SLH 17</t>
  </si>
  <si>
    <t>S-509-C</t>
  </si>
  <si>
    <t>S-520-C</t>
  </si>
  <si>
    <t>Helemano Wilderness Area Phase 1</t>
  </si>
  <si>
    <t>S-559-C (Sub-Account)</t>
  </si>
  <si>
    <t>S-561-C (Sub-Account)</t>
  </si>
  <si>
    <t>Recruitment Dynamics of Scleractinian Corals Along Kona</t>
  </si>
  <si>
    <t>SEPP Predator Proof Exclosure Structure</t>
  </si>
  <si>
    <t>S-570-C (Sub-Account)</t>
  </si>
  <si>
    <t>S-590-C (Sub-Account)</t>
  </si>
  <si>
    <t>S-596-C</t>
  </si>
  <si>
    <t>Blackburns Sphinx Moth Genetics and Habitat Assessment</t>
  </si>
  <si>
    <t>Restroration &amp; Reintroduction Ewa Chaff Floweer &amp; Akoko</t>
  </si>
  <si>
    <t>Rare Threatened Endangered Invertebrates-Maui</t>
  </si>
  <si>
    <t>Picture-Wing Fly Rearing at UH</t>
  </si>
  <si>
    <t>Inverterate Captive Propagation-Insectary</t>
  </si>
  <si>
    <t>Plant Extinction Prevention Program</t>
  </si>
  <si>
    <t>Kauai Triad</t>
  </si>
  <si>
    <t>Yellow Faced-Bee Microbiome</t>
  </si>
  <si>
    <t>Endangered Plant Restoration-Hawaii Island Program</t>
  </si>
  <si>
    <t>Building Capacity for Hawaii Watershed Partnerships</t>
  </si>
  <si>
    <t>Native Resources &amp; Fire Protection Program</t>
  </si>
  <si>
    <t>S-510-C (Parent Account)</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</si>
</sst>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_);[Red]\(&quot;$&quot;#,##0\)"/>
    <numFmt numFmtId="164" formatCode="#,##0.0000_);[Red]\(#,##0.0000\)"/>
  </numFmts>
  <fonts count="12" x14ac:knownFonts="1">
    <font>
      <sz val="10"/>
      <name val="Arial"/>
    </font>
    <font>
      <sz val="11"/>
      <color theme="1"/>
      <name val="Calibri"/>
      <family val="2"/>
      <scheme val="minor"/>
    </font>
    <font>
      <sz val="11"/>
      <color theme="1"/>
      <name val="Calibri"/>
      <family val="2"/>
      <scheme val="minor"/>
    </font>
    <font>
      <sz val="10"/>
      <name val="Arial"/>
      <family val="2"/>
    </font>
    <font>
      <b/>
      <sz val="10"/>
      <name val="Arial"/>
      <family val="2"/>
    </font>
    <font>
      <u/>
      <sz val="10"/>
      <name val="Arial"/>
      <family val="2"/>
    </font>
    <font>
      <sz val="10"/>
      <color indexed="8"/>
      <name val="Arial"/>
      <family val="2"/>
    </font>
    <font>
      <sz val="12"/>
      <name val="Helv"/>
    </font>
    <font>
      <sz val="10"/>
      <color rgb="FFFF0000"/>
      <name val="Arial"/>
      <family val="2"/>
    </font>
    <font>
      <sz val="12"/>
      <name val="Times New Roman"/>
      <family val="1"/>
    </font>
    <font>
      <sz val="11"/>
      <name val="Calibri"/>
      <family val="2"/>
    </font>
    <font>
      <b/>
      <sz val="10"/>
      <color rgb="FFFF0000"/>
      <name val="Arial"/>
      <family val="2"/>
    </font>
  </fonts>
  <fills count="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indexed="9"/>
      </patternFill>
    </fill>
  </fills>
  <borders count="15">
    <border>
      <start/>
      <end/>
      <top/>
      <bottom/>
      <diagonal/>
    </border>
    <border>
      <start/>
      <end/>
      <top/>
      <bottom style="thin">
        <color indexed="64"/>
      </bottom>
      <diagonal/>
    </border>
    <border>
      <start/>
      <end/>
      <top style="thin">
        <color indexed="64"/>
      </top>
      <bottom style="thin">
        <color indexed="64"/>
      </bottom>
      <diagonal/>
    </border>
    <border>
      <start style="thin">
        <color indexed="64"/>
      </start>
      <end/>
      <top style="thin">
        <color indexed="64"/>
      </top>
      <bottom style="thin">
        <color indexed="64"/>
      </bottom>
      <diagonal/>
    </border>
    <border>
      <start/>
      <end style="thin">
        <color indexed="64"/>
      </end>
      <top style="thin">
        <color indexed="64"/>
      </top>
      <bottom style="thin">
        <color indexed="64"/>
      </bottom>
      <diagonal/>
    </border>
    <border>
      <start/>
      <end style="thin">
        <color indexed="64"/>
      </end>
      <top/>
      <bottom style="thin">
        <color indexed="64"/>
      </bottom>
      <diagonal/>
    </border>
    <border>
      <start style="thin">
        <color indexed="64"/>
      </start>
      <end style="thin">
        <color indexed="64"/>
      </end>
      <top style="thin">
        <color indexed="64"/>
      </top>
      <bottom style="thin">
        <color indexed="64"/>
      </bottom>
      <diagonal/>
    </border>
    <border>
      <start style="thin">
        <color indexed="64"/>
      </start>
      <end/>
      <top/>
      <bottom/>
      <diagonal/>
    </border>
    <border>
      <start/>
      <end style="thin">
        <color indexed="64"/>
      </end>
      <top/>
      <bottom/>
      <diagonal/>
    </border>
    <border>
      <start style="thin">
        <color indexed="64"/>
      </start>
      <end style="thin">
        <color indexed="64"/>
      </end>
      <top/>
      <bottom style="thin">
        <color indexed="64"/>
      </bottom>
      <diagonal/>
    </border>
    <border>
      <start/>
      <end style="thin">
        <color indexed="64"/>
      </end>
      <top style="thin">
        <color indexed="64"/>
      </top>
      <bottom/>
      <diagonal/>
    </border>
    <border>
      <start style="thin">
        <color indexed="64"/>
      </start>
      <end style="thin">
        <color indexed="64"/>
      </end>
      <top style="thin">
        <color indexed="64"/>
      </top>
      <bottom/>
      <diagonal/>
    </border>
    <border>
      <start/>
      <end/>
      <top style="thin">
        <color indexed="64"/>
      </top>
      <bottom/>
      <diagonal/>
    </border>
    <border>
      <start style="thin">
        <color indexed="64"/>
      </start>
      <end/>
      <top style="thin">
        <color indexed="64"/>
      </top>
      <bottom/>
      <diagonal/>
    </border>
    <border>
      <start style="thin">
        <color indexed="64"/>
      </start>
      <end/>
      <top/>
      <bottom style="thin">
        <color indexed="64"/>
      </bottom>
      <diagonal/>
    </border>
  </borders>
  <cellStyleXfs count="6">
    <xf numFmtId="0" fontId="0" fillId="0" borderId="0"/>
    <xf numFmtId="0" fontId="3" fillId="0" borderId="0"/>
    <xf numFmtId="0" fontId="3" fillId="0" borderId="0"/>
    <xf numFmtId="0" fontId="3" fillId="0" borderId="0"/>
    <xf numFmtId="0" fontId="7" fillId="0" borderId="0"/>
    <xf numFmtId="0" fontId="2" fillId="0" borderId="0"/>
  </cellStyleXfs>
  <cellXfs count="137">
    <xf numFmtId="0" fontId="0" fillId="0" borderId="0" xfId="0"/>
    <xf numFmtId="0" fontId="0" fillId="2" borderId="0" xfId="0" applyFill="1"/>
    <xf numFmtId="0" fontId="0" fillId="2" borderId="1" xfId="0" applyFill="1" applyBorder="1"/>
    <xf numFmtId="0" fontId="0" fillId="2" borderId="0" xfId="0" applyFill="1" applyBorder="1"/>
    <xf numFmtId="0" fontId="0" fillId="0" borderId="0" xfId="0" applyFill="1"/>
    <xf numFmtId="0" fontId="3" fillId="3" borderId="0" xfId="0" applyFont="1" applyFill="1"/>
    <xf numFmtId="0" fontId="0" fillId="3" borderId="0" xfId="0" applyFill="1"/>
    <xf numFmtId="0" fontId="0" fillId="3" borderId="0" xfId="0" applyFill="1" applyBorder="1"/>
    <xf numFmtId="0" fontId="0" fillId="2" borderId="3" xfId="0" applyFill="1" applyBorder="1"/>
    <xf numFmtId="0" fontId="0" fillId="2" borderId="4" xfId="0" applyFill="1" applyBorder="1"/>
    <xf numFmtId="38" fontId="0" fillId="2" borderId="6" xfId="0" applyNumberFormat="1" applyFill="1" applyBorder="1"/>
    <xf numFmtId="38" fontId="0" fillId="0" borderId="6" xfId="0" applyNumberFormat="1" applyFill="1" applyBorder="1"/>
    <xf numFmtId="0" fontId="0" fillId="2" borderId="8" xfId="0" applyFill="1" applyBorder="1"/>
    <xf numFmtId="38" fontId="0" fillId="2" borderId="9" xfId="0" applyNumberFormat="1" applyFill="1" applyBorder="1"/>
    <xf numFmtId="0" fontId="0" fillId="2" borderId="10" xfId="0" applyFill="1" applyBorder="1"/>
    <xf numFmtId="0" fontId="0" fillId="2" borderId="12" xfId="0" applyFill="1" applyBorder="1"/>
    <xf numFmtId="38" fontId="0" fillId="2" borderId="12" xfId="0" applyNumberFormat="1" applyFill="1" applyBorder="1"/>
    <xf numFmtId="0" fontId="5" fillId="2" borderId="1" xfId="0" applyFont="1" applyFill="1" applyBorder="1"/>
    <xf numFmtId="38" fontId="0" fillId="0" borderId="1" xfId="0" applyNumberFormat="1" applyFill="1" applyBorder="1"/>
    <xf numFmtId="38" fontId="0" fillId="2" borderId="1" xfId="0" applyNumberFormat="1" applyFill="1" applyBorder="1"/>
    <xf numFmtId="0" fontId="3" fillId="2" borderId="13" xfId="0" applyFont="1" applyFill="1" applyBorder="1"/>
    <xf numFmtId="38" fontId="0" fillId="0" borderId="9" xfId="0" applyNumberFormat="1" applyFill="1" applyBorder="1"/>
    <xf numFmtId="0" fontId="0" fillId="2" borderId="13" xfId="0" applyFill="1" applyBorder="1"/>
    <xf numFmtId="0" fontId="0" fillId="2" borderId="14" xfId="0" applyFill="1" applyBorder="1"/>
    <xf numFmtId="0" fontId="0" fillId="2" borderId="5" xfId="0" applyFill="1" applyBorder="1"/>
    <xf numFmtId="0" fontId="3" fillId="3" borderId="0" xfId="0" applyFont="1" applyFill="1" applyBorder="1"/>
    <xf numFmtId="0" fontId="3" fillId="3" borderId="1" xfId="0" applyFont="1" applyFill="1" applyBorder="1"/>
    <xf numFmtId="0" fontId="3" fillId="3" borderId="2" xfId="0" applyFont="1" applyFill="1" applyBorder="1"/>
    <xf numFmtId="0" fontId="0" fillId="3" borderId="1" xfId="0" applyFill="1" applyBorder="1"/>
    <xf numFmtId="0" fontId="0" fillId="3" borderId="2" xfId="0" applyFill="1" applyBorder="1"/>
    <xf numFmtId="1" fontId="6" fillId="4" borderId="0" xfId="0" applyNumberFormat="1" applyFont="1" applyFill="1" applyBorder="1" applyAlignment="1"/>
    <xf numFmtId="0" fontId="3" fillId="3" borderId="1" xfId="1" applyFill="1" applyBorder="1"/>
    <xf numFmtId="0" fontId="3" fillId="3" borderId="2" xfId="1" applyFill="1" applyBorder="1"/>
    <xf numFmtId="0" fontId="3" fillId="3" borderId="0" xfId="1" applyFont="1" applyFill="1"/>
    <xf numFmtId="38" fontId="3" fillId="3" borderId="6" xfId="2" applyNumberFormat="1" applyFill="1" applyBorder="1"/>
    <xf numFmtId="38" fontId="3" fillId="3" borderId="4" xfId="2" applyNumberFormat="1" applyFill="1" applyBorder="1"/>
    <xf numFmtId="0" fontId="3" fillId="3" borderId="0" xfId="3" applyFont="1" applyFill="1"/>
    <xf numFmtId="0" fontId="3" fillId="3" borderId="0" xfId="3" applyFill="1"/>
    <xf numFmtId="0" fontId="3" fillId="3" borderId="0" xfId="2" applyFill="1"/>
    <xf numFmtId="0" fontId="3" fillId="3" borderId="1" xfId="2" applyFill="1" applyBorder="1"/>
    <xf numFmtId="0" fontId="3" fillId="3" borderId="0" xfId="2" applyFill="1" applyBorder="1"/>
    <xf numFmtId="0" fontId="3" fillId="3" borderId="0" xfId="2" applyFill="1" applyAlignment="1">
      <alignment horizontal="right"/>
    </xf>
    <xf numFmtId="0" fontId="3" fillId="3" borderId="1" xfId="2" applyFont="1" applyFill="1" applyBorder="1"/>
    <xf numFmtId="0" fontId="3" fillId="3" borderId="2" xfId="2" applyFont="1" applyFill="1" applyBorder="1"/>
    <xf numFmtId="0" fontId="3" fillId="3" borderId="2" xfId="2" applyFill="1" applyBorder="1"/>
    <xf numFmtId="0" fontId="3" fillId="3" borderId="0" xfId="2" applyFont="1" applyFill="1"/>
    <xf numFmtId="0" fontId="3" fillId="0" borderId="0" xfId="0" applyFont="1"/>
    <xf numFmtId="0" fontId="6" fillId="3" borderId="0" xfId="2" applyNumberFormat="1" applyFont="1" applyFill="1" applyBorder="1" applyAlignment="1">
      <alignment vertical="top"/>
    </xf>
    <xf numFmtId="0" fontId="8" fillId="0" borderId="0" xfId="0" applyFont="1"/>
    <xf numFmtId="3" fontId="0" fillId="0" borderId="0" xfId="0" applyNumberFormat="1"/>
    <xf numFmtId="6" fontId="10" fillId="0" borderId="0" xfId="0" applyNumberFormat="1" applyFont="1"/>
    <xf numFmtId="6" fontId="10" fillId="0" borderId="0" xfId="0" applyNumberFormat="1" applyFont="1" applyAlignment="1">
      <alignment vertical="center"/>
    </xf>
    <xf numFmtId="3" fontId="10" fillId="0" borderId="0" xfId="0" applyNumberFormat="1" applyFont="1"/>
    <xf numFmtId="0" fontId="3" fillId="3" borderId="0" xfId="0" applyFont="1" applyFill="1" applyProtection="1"/>
    <xf numFmtId="0" fontId="3" fillId="3" borderId="0" xfId="0" applyFont="1" applyFill="1" applyAlignment="1" applyProtection="1">
      <alignment vertical="top"/>
    </xf>
    <xf numFmtId="38" fontId="0" fillId="0" borderId="0" xfId="0" applyNumberFormat="1"/>
    <xf numFmtId="164" fontId="0" fillId="0" borderId="0" xfId="0" applyNumberFormat="1"/>
    <xf numFmtId="0" fontId="0" fillId="3" borderId="0" xfId="0" applyFill="1" applyAlignment="1">
      <alignment horizontal="right"/>
    </xf>
    <xf numFmtId="39" fontId="3" fillId="3" borderId="2" xfId="4" applyNumberFormat="1" applyFont="1" applyFill="1" applyBorder="1" applyProtection="1">
      <protection locked="0"/>
    </xf>
    <xf numFmtId="0" fontId="0" fillId="3" borderId="3" xfId="0" applyFill="1" applyBorder="1"/>
    <xf numFmtId="0" fontId="0" fillId="3" borderId="4" xfId="0" applyFill="1" applyBorder="1"/>
    <xf numFmtId="0" fontId="3" fillId="3" borderId="5" xfId="0" applyFont="1" applyFill="1" applyBorder="1" applyAlignment="1">
      <alignment horizontal="center"/>
    </xf>
    <xf numFmtId="0" fontId="0" fillId="3" borderId="6" xfId="0" applyFill="1" applyBorder="1" applyAlignment="1">
      <alignment horizontal="center"/>
    </xf>
    <xf numFmtId="0" fontId="0" fillId="3" borderId="4" xfId="0" applyFill="1" applyBorder="1" applyAlignment="1">
      <alignment horizontal="center"/>
    </xf>
    <xf numFmtId="38" fontId="0" fillId="3" borderId="4" xfId="0" applyNumberFormat="1" applyFill="1" applyBorder="1"/>
    <xf numFmtId="38" fontId="0" fillId="3" borderId="6" xfId="0" applyNumberFormat="1" applyFill="1" applyBorder="1"/>
    <xf numFmtId="38" fontId="0" fillId="3" borderId="2" xfId="0" applyNumberFormat="1" applyFill="1" applyBorder="1"/>
    <xf numFmtId="0" fontId="3" fillId="3" borderId="3" xfId="0" applyFont="1" applyFill="1" applyBorder="1"/>
    <xf numFmtId="38" fontId="0" fillId="3" borderId="3" xfId="0" applyNumberFormat="1" applyFill="1" applyBorder="1"/>
    <xf numFmtId="0" fontId="0" fillId="3" borderId="7" xfId="0" applyFill="1" applyBorder="1"/>
    <xf numFmtId="0" fontId="0" fillId="3" borderId="8" xfId="0" applyFill="1" applyBorder="1"/>
    <xf numFmtId="38" fontId="0" fillId="3" borderId="5" xfId="0" applyNumberFormat="1" applyFill="1" applyBorder="1"/>
    <xf numFmtId="38" fontId="0" fillId="3" borderId="9" xfId="0" applyNumberFormat="1" applyFill="1" applyBorder="1"/>
    <xf numFmtId="0" fontId="0" fillId="3" borderId="10" xfId="0" applyFill="1" applyBorder="1"/>
    <xf numFmtId="38" fontId="0" fillId="3" borderId="8" xfId="0" applyNumberFormat="1" applyFill="1" applyBorder="1"/>
    <xf numFmtId="38" fontId="0" fillId="3" borderId="11" xfId="0" applyNumberFormat="1" applyFill="1" applyBorder="1"/>
    <xf numFmtId="0" fontId="0" fillId="3" borderId="12" xfId="0" applyFill="1" applyBorder="1"/>
    <xf numFmtId="38" fontId="0" fillId="3" borderId="12" xfId="0" applyNumberFormat="1" applyFill="1" applyBorder="1"/>
    <xf numFmtId="0" fontId="5" fillId="3" borderId="1" xfId="0" applyFont="1" applyFill="1" applyBorder="1"/>
    <xf numFmtId="38" fontId="0" fillId="3" borderId="1" xfId="0" applyNumberFormat="1" applyFill="1" applyBorder="1"/>
    <xf numFmtId="0" fontId="3" fillId="3" borderId="13" xfId="0" applyFont="1" applyFill="1" applyBorder="1"/>
    <xf numFmtId="0" fontId="6" fillId="3" borderId="0" xfId="0" applyNumberFormat="1" applyFont="1" applyFill="1" applyBorder="1" applyAlignment="1">
      <alignment vertical="top"/>
    </xf>
    <xf numFmtId="0" fontId="3" fillId="3" borderId="0" xfId="0" applyFont="1" applyFill="1" applyBorder="1" applyAlignment="1">
      <alignment vertical="top"/>
    </xf>
    <xf numFmtId="0" fontId="8" fillId="3" borderId="0" xfId="0" applyFont="1" applyFill="1"/>
    <xf numFmtId="0" fontId="0" fillId="3" borderId="6" xfId="0" applyFill="1" applyBorder="1"/>
    <xf numFmtId="0" fontId="2" fillId="3" borderId="2" xfId="5" applyFill="1" applyBorder="1"/>
    <xf numFmtId="0" fontId="3" fillId="3" borderId="0" xfId="2" applyFont="1" applyFill="1" applyAlignment="1" applyProtection="1">
      <alignment vertical="top"/>
    </xf>
    <xf numFmtId="38" fontId="3" fillId="3" borderId="6" xfId="0" applyNumberFormat="1" applyFont="1" applyFill="1" applyBorder="1"/>
    <xf numFmtId="0" fontId="9" fillId="3" borderId="0" xfId="0" applyFont="1" applyFill="1"/>
    <xf numFmtId="38" fontId="3" fillId="3" borderId="1" xfId="0" applyNumberFormat="1" applyFont="1" applyFill="1" applyBorder="1"/>
    <xf numFmtId="0" fontId="11" fillId="3" borderId="0" xfId="0" applyFont="1" applyFill="1" applyBorder="1"/>
    <xf numFmtId="0" fontId="3" fillId="3" borderId="1" xfId="0" applyFont="1" applyFill="1" applyBorder="1" applyAlignment="1">
      <alignment vertical="top"/>
    </xf>
    <xf numFmtId="0" fontId="3" fillId="3" borderId="2" xfId="0" applyFont="1" applyFill="1" applyBorder="1" applyAlignment="1">
      <alignment vertical="top"/>
    </xf>
    <xf numFmtId="0" fontId="3" fillId="3" borderId="0" xfId="0" applyFont="1" applyFill="1" applyAlignment="1">
      <alignment vertical="top"/>
    </xf>
    <xf numFmtId="0" fontId="3" fillId="3" borderId="0" xfId="2" applyFont="1" applyFill="1" applyAlignment="1">
      <alignment vertical="top"/>
    </xf>
    <xf numFmtId="0" fontId="3" fillId="3" borderId="1" xfId="2" applyFill="1" applyBorder="1" applyAlignment="1">
      <alignment vertical="top"/>
    </xf>
    <xf numFmtId="38" fontId="0" fillId="3" borderId="6" xfId="0" applyNumberFormat="1" applyFill="1" applyBorder="1" applyAlignment="1">
      <alignment horizontal="center"/>
    </xf>
    <xf numFmtId="0" fontId="3" fillId="3" borderId="1" xfId="3" applyFill="1" applyBorder="1"/>
    <xf numFmtId="0" fontId="3" fillId="3" borderId="0" xfId="3" applyFill="1" applyBorder="1"/>
    <xf numFmtId="0" fontId="3" fillId="3" borderId="0" xfId="3" applyFill="1" applyAlignment="1">
      <alignment horizontal="right"/>
    </xf>
    <xf numFmtId="0" fontId="3" fillId="3" borderId="1" xfId="3" applyFont="1" applyFill="1" applyBorder="1"/>
    <xf numFmtId="0" fontId="3" fillId="3" borderId="2" xfId="3" applyFont="1" applyFill="1" applyBorder="1"/>
    <xf numFmtId="0" fontId="3" fillId="3" borderId="2" xfId="3" applyFill="1" applyBorder="1"/>
    <xf numFmtId="0" fontId="3" fillId="3" borderId="0" xfId="1" applyFill="1"/>
    <xf numFmtId="0" fontId="3" fillId="3" borderId="0" xfId="1" applyFill="1" applyBorder="1"/>
    <xf numFmtId="0" fontId="3" fillId="3" borderId="0" xfId="1" applyFill="1" applyAlignment="1">
      <alignment horizontal="right"/>
    </xf>
    <xf numFmtId="0" fontId="3" fillId="3" borderId="1" xfId="1" applyFont="1" applyFill="1" applyBorder="1"/>
    <xf numFmtId="0" fontId="3" fillId="3" borderId="2" xfId="1" applyFont="1" applyFill="1" applyBorder="1"/>
    <xf numFmtId="0" fontId="6" fillId="3" borderId="0" xfId="0" applyNumberFormat="1" applyFont="1" applyFill="1" applyBorder="1" applyAlignment="1"/>
    <xf numFmtId="1" fontId="6" fillId="3" borderId="0" xfId="0" applyNumberFormat="1" applyFont="1" applyFill="1" applyBorder="1" applyAlignment="1"/>
    <xf numFmtId="0" fontId="0" fillId="3" borderId="0" xfId="0" applyFont="1" applyFill="1"/>
    <xf numFmtId="0" fontId="0" fillId="3" borderId="0" xfId="0" applyFill="1" applyBorder="1" applyAlignment="1">
      <alignment wrapText="1"/>
    </xf>
    <xf numFmtId="0" fontId="0" fillId="3" borderId="13" xfId="0" applyFill="1" applyBorder="1"/>
    <xf numFmtId="0" fontId="0" fillId="3" borderId="14" xfId="0" applyFill="1" applyBorder="1"/>
    <xf numFmtId="0" fontId="0" fillId="3" borderId="5" xfId="0" applyFill="1" applyBorder="1"/>
    <xf numFmtId="0" fontId="3" fillId="0" borderId="1" xfId="1" applyFont="1" applyFill="1" applyBorder="1"/>
    <xf numFmtId="0" fontId="3" fillId="0" borderId="1" xfId="2" applyFont="1" applyFill="1" applyBorder="1"/>
    <xf numFmtId="0" fontId="3" fillId="0" borderId="1" xfId="2" applyFill="1" applyBorder="1"/>
    <xf numFmtId="0" fontId="1" fillId="3" borderId="2" xfId="5" applyFont="1" applyFill="1" applyBorder="1"/>
    <xf numFmtId="0" fontId="4" fillId="3" borderId="3" xfId="0" applyFont="1" applyFill="1" applyBorder="1" applyAlignment="1">
      <alignment horizontal="center"/>
    </xf>
    <xf numFmtId="0" fontId="4" fillId="3" borderId="2" xfId="0" applyFont="1" applyFill="1" applyBorder="1" applyAlignment="1">
      <alignment horizontal="center"/>
    </xf>
    <xf numFmtId="0" fontId="4" fillId="3" borderId="4" xfId="0" applyFont="1" applyFill="1" applyBorder="1" applyAlignment="1">
      <alignment horizontal="center"/>
    </xf>
    <xf numFmtId="0" fontId="3" fillId="3" borderId="0" xfId="2" applyFont="1" applyFill="1" applyAlignment="1" applyProtection="1">
      <alignment horizontal="left" vertical="top" wrapText="1"/>
    </xf>
    <xf numFmtId="0" fontId="0" fillId="3" borderId="0" xfId="0" applyFill="1" applyAlignment="1">
      <alignment wrapText="1"/>
    </xf>
    <xf numFmtId="0" fontId="3" fillId="3" borderId="0" xfId="0" applyFont="1" applyFill="1" applyAlignment="1">
      <alignment wrapText="1"/>
    </xf>
    <xf numFmtId="0" fontId="3" fillId="3" borderId="0" xfId="2" applyFont="1" applyFill="1" applyAlignment="1">
      <alignment vertical="top" wrapText="1"/>
    </xf>
    <xf numFmtId="0" fontId="0" fillId="3" borderId="0" xfId="0" applyFill="1" applyAlignment="1">
      <alignment vertical="top"/>
    </xf>
    <xf numFmtId="0" fontId="0" fillId="3" borderId="0" xfId="0" applyFill="1" applyAlignment="1">
      <alignment vertical="top" wrapText="1"/>
    </xf>
    <xf numFmtId="0" fontId="3" fillId="3" borderId="0" xfId="0" applyFont="1" applyFill="1" applyAlignment="1">
      <alignment vertical="top" wrapText="1"/>
    </xf>
    <xf numFmtId="0" fontId="3" fillId="3" borderId="0" xfId="0" applyFont="1" applyFill="1" applyAlignment="1"/>
    <xf numFmtId="0" fontId="0" fillId="3" borderId="0" xfId="0" applyFill="1" applyAlignment="1"/>
    <xf numFmtId="0" fontId="0" fillId="3" borderId="0" xfId="0" applyFill="1" applyAlignment="1">
      <alignment horizontal="left" vertical="top" wrapText="1"/>
    </xf>
    <xf numFmtId="0" fontId="3" fillId="3" borderId="0" xfId="0" applyFont="1" applyFill="1" applyAlignment="1" applyProtection="1">
      <alignment horizontal="left" vertical="top" wrapText="1"/>
    </xf>
    <xf numFmtId="0" fontId="8" fillId="3" borderId="0" xfId="0" applyFont="1" applyFill="1" applyAlignment="1">
      <alignment horizontal="right"/>
    </xf>
    <xf numFmtId="0" fontId="3" fillId="3" borderId="0" xfId="0" applyFont="1" applyFill="1"/>
    <xf numFmtId="0" fontId="0" fillId="3" borderId="0" xfId="0" applyFill="1"/>
    <xf numFmtId="0" fontId="3" fillId="3" borderId="0" xfId="0" applyFont="1" applyFill="1" applyAlignment="1" applyProtection="1">
      <alignment horizontal="left"/>
    </xf>
  </cellXfs>
  <cellStyles count="6">
    <cellStyle name="Normal" xfId="0" builtinId="0"/>
    <cellStyle name="Normal 2 3" xfId="2" xr:uid="{13C224C8-5CF6-4394-8FD8-041997DC3D2D}"/>
    <cellStyle name="Normal 3" xfId="5" xr:uid="{D7723965-FBF2-4468-9410-19AFFF0A530D}"/>
    <cellStyle name="Normal 6" xfId="4" xr:uid="{8FB3E5A1-2DB8-48A3-907F-4260104E58AE}"/>
    <cellStyle name="Normal 7" xfId="1" xr:uid="{088907A6-0620-4340-9CFF-AA1A8CF4248F}"/>
    <cellStyle name="Normal 8" xfId="3" xr:uid="{1B8E941D-9D92-4989-8736-97C46CF7587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purl.oclc.org/ooxml/officeDocument/relationships/worksheet" Target="worksheets/sheet26.xml"/><Relationship Id="rId21" Type="http://purl.oclc.org/ooxml/officeDocument/relationships/worksheet" Target="worksheets/sheet21.xml"/><Relationship Id="rId42" Type="http://purl.oclc.org/ooxml/officeDocument/relationships/worksheet" Target="worksheets/sheet42.xml"/><Relationship Id="rId47" Type="http://purl.oclc.org/ooxml/officeDocument/relationships/worksheet" Target="worksheets/sheet47.xml"/><Relationship Id="rId63" Type="http://purl.oclc.org/ooxml/officeDocument/relationships/worksheet" Target="worksheets/sheet63.xml"/><Relationship Id="rId68" Type="http://purl.oclc.org/ooxml/officeDocument/relationships/worksheet" Target="worksheets/sheet68.xml"/><Relationship Id="rId84" Type="http://purl.oclc.org/ooxml/officeDocument/relationships/worksheet" Target="worksheets/sheet84.xml"/><Relationship Id="rId89" Type="http://purl.oclc.org/ooxml/officeDocument/relationships/worksheet" Target="worksheets/sheet89.xml"/><Relationship Id="rId16" Type="http://purl.oclc.org/ooxml/officeDocument/relationships/worksheet" Target="worksheets/sheet16.xml"/><Relationship Id="rId11" Type="http://purl.oclc.org/ooxml/officeDocument/relationships/worksheet" Target="worksheets/sheet11.xml"/><Relationship Id="rId32" Type="http://purl.oclc.org/ooxml/officeDocument/relationships/worksheet" Target="worksheets/sheet32.xml"/><Relationship Id="rId37" Type="http://purl.oclc.org/ooxml/officeDocument/relationships/worksheet" Target="worksheets/sheet37.xml"/><Relationship Id="rId53" Type="http://purl.oclc.org/ooxml/officeDocument/relationships/worksheet" Target="worksheets/sheet53.xml"/><Relationship Id="rId58" Type="http://purl.oclc.org/ooxml/officeDocument/relationships/worksheet" Target="worksheets/sheet58.xml"/><Relationship Id="rId74" Type="http://purl.oclc.org/ooxml/officeDocument/relationships/worksheet" Target="worksheets/sheet74.xml"/><Relationship Id="rId79" Type="http://purl.oclc.org/ooxml/officeDocument/relationships/worksheet" Target="worksheets/sheet79.xml"/><Relationship Id="rId102" Type="http://purl.oclc.org/ooxml/officeDocument/relationships/sharedStrings" Target="sharedStrings.xml"/><Relationship Id="rId5" Type="http://purl.oclc.org/ooxml/officeDocument/relationships/worksheet" Target="worksheets/sheet5.xml"/><Relationship Id="rId90" Type="http://purl.oclc.org/ooxml/officeDocument/relationships/worksheet" Target="worksheets/sheet90.xml"/><Relationship Id="rId95" Type="http://purl.oclc.org/ooxml/officeDocument/relationships/worksheet" Target="worksheets/sheet95.xml"/><Relationship Id="rId22" Type="http://purl.oclc.org/ooxml/officeDocument/relationships/worksheet" Target="worksheets/sheet22.xml"/><Relationship Id="rId27" Type="http://purl.oclc.org/ooxml/officeDocument/relationships/worksheet" Target="worksheets/sheet27.xml"/><Relationship Id="rId43" Type="http://purl.oclc.org/ooxml/officeDocument/relationships/worksheet" Target="worksheets/sheet43.xml"/><Relationship Id="rId48" Type="http://purl.oclc.org/ooxml/officeDocument/relationships/worksheet" Target="worksheets/sheet48.xml"/><Relationship Id="rId64" Type="http://purl.oclc.org/ooxml/officeDocument/relationships/worksheet" Target="worksheets/sheet64.xml"/><Relationship Id="rId69" Type="http://purl.oclc.org/ooxml/officeDocument/relationships/worksheet" Target="worksheets/sheet69.xml"/><Relationship Id="rId80" Type="http://purl.oclc.org/ooxml/officeDocument/relationships/worksheet" Target="worksheets/sheet80.xml"/><Relationship Id="rId85" Type="http://purl.oclc.org/ooxml/officeDocument/relationships/worksheet" Target="worksheets/sheet85.xml"/><Relationship Id="rId12" Type="http://purl.oclc.org/ooxml/officeDocument/relationships/worksheet" Target="worksheets/sheet12.xml"/><Relationship Id="rId17" Type="http://purl.oclc.org/ooxml/officeDocument/relationships/worksheet" Target="worksheets/sheet17.xml"/><Relationship Id="rId25" Type="http://purl.oclc.org/ooxml/officeDocument/relationships/worksheet" Target="worksheets/sheet25.xml"/><Relationship Id="rId33" Type="http://purl.oclc.org/ooxml/officeDocument/relationships/worksheet" Target="worksheets/sheet33.xml"/><Relationship Id="rId38" Type="http://purl.oclc.org/ooxml/officeDocument/relationships/worksheet" Target="worksheets/sheet38.xml"/><Relationship Id="rId46" Type="http://purl.oclc.org/ooxml/officeDocument/relationships/worksheet" Target="worksheets/sheet46.xml"/><Relationship Id="rId59" Type="http://purl.oclc.org/ooxml/officeDocument/relationships/worksheet" Target="worksheets/sheet59.xml"/><Relationship Id="rId67" Type="http://purl.oclc.org/ooxml/officeDocument/relationships/worksheet" Target="worksheets/sheet67.xml"/><Relationship Id="rId103" Type="http://purl.oclc.org/ooxml/officeDocument/relationships/calcChain" Target="calcChain.xml"/><Relationship Id="rId20" Type="http://purl.oclc.org/ooxml/officeDocument/relationships/worksheet" Target="worksheets/sheet20.xml"/><Relationship Id="rId41" Type="http://purl.oclc.org/ooxml/officeDocument/relationships/worksheet" Target="worksheets/sheet41.xml"/><Relationship Id="rId54" Type="http://purl.oclc.org/ooxml/officeDocument/relationships/worksheet" Target="worksheets/sheet54.xml"/><Relationship Id="rId62" Type="http://purl.oclc.org/ooxml/officeDocument/relationships/worksheet" Target="worksheets/sheet62.xml"/><Relationship Id="rId70" Type="http://purl.oclc.org/ooxml/officeDocument/relationships/worksheet" Target="worksheets/sheet70.xml"/><Relationship Id="rId75" Type="http://purl.oclc.org/ooxml/officeDocument/relationships/worksheet" Target="worksheets/sheet75.xml"/><Relationship Id="rId83" Type="http://purl.oclc.org/ooxml/officeDocument/relationships/worksheet" Target="worksheets/sheet83.xml"/><Relationship Id="rId88" Type="http://purl.oclc.org/ooxml/officeDocument/relationships/worksheet" Target="worksheets/sheet88.xml"/><Relationship Id="rId91" Type="http://purl.oclc.org/ooxml/officeDocument/relationships/worksheet" Target="worksheets/sheet91.xml"/><Relationship Id="rId96" Type="http://purl.oclc.org/ooxml/officeDocument/relationships/worksheet" Target="worksheets/sheet96.xml"/><Relationship Id="rId1" Type="http://purl.oclc.org/ooxml/officeDocument/relationships/worksheet" Target="worksheets/sheet1.xml"/><Relationship Id="rId6" Type="http://purl.oclc.org/ooxml/officeDocument/relationships/worksheet" Target="worksheets/sheet6.xml"/><Relationship Id="rId15" Type="http://purl.oclc.org/ooxml/officeDocument/relationships/worksheet" Target="worksheets/sheet15.xml"/><Relationship Id="rId23" Type="http://purl.oclc.org/ooxml/officeDocument/relationships/worksheet" Target="worksheets/sheet23.xml"/><Relationship Id="rId28" Type="http://purl.oclc.org/ooxml/officeDocument/relationships/worksheet" Target="worksheets/sheet28.xml"/><Relationship Id="rId36" Type="http://purl.oclc.org/ooxml/officeDocument/relationships/worksheet" Target="worksheets/sheet36.xml"/><Relationship Id="rId49" Type="http://purl.oclc.org/ooxml/officeDocument/relationships/worksheet" Target="worksheets/sheet49.xml"/><Relationship Id="rId57" Type="http://purl.oclc.org/ooxml/officeDocument/relationships/worksheet" Target="worksheets/sheet57.xml"/><Relationship Id="rId10" Type="http://purl.oclc.org/ooxml/officeDocument/relationships/worksheet" Target="worksheets/sheet10.xml"/><Relationship Id="rId31" Type="http://purl.oclc.org/ooxml/officeDocument/relationships/worksheet" Target="worksheets/sheet31.xml"/><Relationship Id="rId44" Type="http://purl.oclc.org/ooxml/officeDocument/relationships/worksheet" Target="worksheets/sheet44.xml"/><Relationship Id="rId52" Type="http://purl.oclc.org/ooxml/officeDocument/relationships/worksheet" Target="worksheets/sheet52.xml"/><Relationship Id="rId60" Type="http://purl.oclc.org/ooxml/officeDocument/relationships/worksheet" Target="worksheets/sheet60.xml"/><Relationship Id="rId65" Type="http://purl.oclc.org/ooxml/officeDocument/relationships/worksheet" Target="worksheets/sheet65.xml"/><Relationship Id="rId73" Type="http://purl.oclc.org/ooxml/officeDocument/relationships/worksheet" Target="worksheets/sheet73.xml"/><Relationship Id="rId78" Type="http://purl.oclc.org/ooxml/officeDocument/relationships/worksheet" Target="worksheets/sheet78.xml"/><Relationship Id="rId81" Type="http://purl.oclc.org/ooxml/officeDocument/relationships/worksheet" Target="worksheets/sheet81.xml"/><Relationship Id="rId86" Type="http://purl.oclc.org/ooxml/officeDocument/relationships/worksheet" Target="worksheets/sheet86.xml"/><Relationship Id="rId94" Type="http://purl.oclc.org/ooxml/officeDocument/relationships/worksheet" Target="worksheets/sheet94.xml"/><Relationship Id="rId99" Type="http://purl.oclc.org/ooxml/officeDocument/relationships/worksheet" Target="worksheets/sheet99.xml"/><Relationship Id="rId101" Type="http://purl.oclc.org/ooxml/officeDocument/relationships/styles" Target="styles.xml"/><Relationship Id="rId4" Type="http://purl.oclc.org/ooxml/officeDocument/relationships/worksheet" Target="worksheets/sheet4.xml"/><Relationship Id="rId9" Type="http://purl.oclc.org/ooxml/officeDocument/relationships/worksheet" Target="worksheets/sheet9.xml"/><Relationship Id="rId13" Type="http://purl.oclc.org/ooxml/officeDocument/relationships/worksheet" Target="worksheets/sheet13.xml"/><Relationship Id="rId18" Type="http://purl.oclc.org/ooxml/officeDocument/relationships/worksheet" Target="worksheets/sheet18.xml"/><Relationship Id="rId39" Type="http://purl.oclc.org/ooxml/officeDocument/relationships/worksheet" Target="worksheets/sheet39.xml"/><Relationship Id="rId34" Type="http://purl.oclc.org/ooxml/officeDocument/relationships/worksheet" Target="worksheets/sheet34.xml"/><Relationship Id="rId50" Type="http://purl.oclc.org/ooxml/officeDocument/relationships/worksheet" Target="worksheets/sheet50.xml"/><Relationship Id="rId55" Type="http://purl.oclc.org/ooxml/officeDocument/relationships/worksheet" Target="worksheets/sheet55.xml"/><Relationship Id="rId76" Type="http://purl.oclc.org/ooxml/officeDocument/relationships/worksheet" Target="worksheets/sheet76.xml"/><Relationship Id="rId97" Type="http://purl.oclc.org/ooxml/officeDocument/relationships/worksheet" Target="worksheets/sheet97.xml"/><Relationship Id="rId7" Type="http://purl.oclc.org/ooxml/officeDocument/relationships/worksheet" Target="worksheets/sheet7.xml"/><Relationship Id="rId71" Type="http://purl.oclc.org/ooxml/officeDocument/relationships/worksheet" Target="worksheets/sheet71.xml"/><Relationship Id="rId92" Type="http://purl.oclc.org/ooxml/officeDocument/relationships/worksheet" Target="worksheets/sheet92.xml"/><Relationship Id="rId2" Type="http://purl.oclc.org/ooxml/officeDocument/relationships/worksheet" Target="worksheets/sheet2.xml"/><Relationship Id="rId29" Type="http://purl.oclc.org/ooxml/officeDocument/relationships/worksheet" Target="worksheets/sheet29.xml"/><Relationship Id="rId24" Type="http://purl.oclc.org/ooxml/officeDocument/relationships/worksheet" Target="worksheets/sheet24.xml"/><Relationship Id="rId40" Type="http://purl.oclc.org/ooxml/officeDocument/relationships/worksheet" Target="worksheets/sheet40.xml"/><Relationship Id="rId45" Type="http://purl.oclc.org/ooxml/officeDocument/relationships/worksheet" Target="worksheets/sheet45.xml"/><Relationship Id="rId66" Type="http://purl.oclc.org/ooxml/officeDocument/relationships/worksheet" Target="worksheets/sheet66.xml"/><Relationship Id="rId87" Type="http://purl.oclc.org/ooxml/officeDocument/relationships/worksheet" Target="worksheets/sheet87.xml"/><Relationship Id="rId61" Type="http://purl.oclc.org/ooxml/officeDocument/relationships/worksheet" Target="worksheets/sheet61.xml"/><Relationship Id="rId82" Type="http://purl.oclc.org/ooxml/officeDocument/relationships/worksheet" Target="worksheets/sheet82.xml"/><Relationship Id="rId19" Type="http://purl.oclc.org/ooxml/officeDocument/relationships/worksheet" Target="worksheets/sheet19.xml"/><Relationship Id="rId14" Type="http://purl.oclc.org/ooxml/officeDocument/relationships/worksheet" Target="worksheets/sheet14.xml"/><Relationship Id="rId30" Type="http://purl.oclc.org/ooxml/officeDocument/relationships/worksheet" Target="worksheets/sheet30.xml"/><Relationship Id="rId35" Type="http://purl.oclc.org/ooxml/officeDocument/relationships/worksheet" Target="worksheets/sheet35.xml"/><Relationship Id="rId56" Type="http://purl.oclc.org/ooxml/officeDocument/relationships/worksheet" Target="worksheets/sheet56.xml"/><Relationship Id="rId77" Type="http://purl.oclc.org/ooxml/officeDocument/relationships/worksheet" Target="worksheets/sheet77.xml"/><Relationship Id="rId100" Type="http://purl.oclc.org/ooxml/officeDocument/relationships/theme" Target="theme/theme1.xml"/><Relationship Id="rId8" Type="http://purl.oclc.org/ooxml/officeDocument/relationships/worksheet" Target="worksheets/sheet8.xml"/><Relationship Id="rId51" Type="http://purl.oclc.org/ooxml/officeDocument/relationships/worksheet" Target="worksheets/sheet51.xml"/><Relationship Id="rId72" Type="http://purl.oclc.org/ooxml/officeDocument/relationships/worksheet" Target="worksheets/sheet72.xml"/><Relationship Id="rId93" Type="http://purl.oclc.org/ooxml/officeDocument/relationships/worksheet" Target="worksheets/sheet93.xml"/><Relationship Id="rId98" Type="http://purl.oclc.org/ooxml/officeDocument/relationships/worksheet" Target="worksheets/sheet98.xml"/><Relationship Id="rId3" Type="http://purl.oclc.org/ooxml/officeDocument/relationships/worksheet" Target="worksheets/sheet3.xml"/></Relationships>
</file>

<file path=xl/theme/theme1.xml><?xml version="1.0" encoding="utf-8"?>
<a:theme xmlns:a="http://purl.oclc.org/ooxml/drawingml/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_rels/sheet10.xml.rels><?xml version="1.0" encoding="UTF-8" standalone="yes"?>
<Relationships xmlns="http://schemas.openxmlformats.org/package/2006/relationships"><Relationship Id="rId1" Type="http://purl.oclc.org/ooxml/officeDocument/relationships/printerSettings" Target="../printerSettings/printerSettings10.bin"/></Relationships>
</file>

<file path=xl/worksheets/_rels/sheet11.xml.rels><?xml version="1.0" encoding="UTF-8" standalone="yes"?>
<Relationships xmlns="http://schemas.openxmlformats.org/package/2006/relationships"><Relationship Id="rId1" Type="http://purl.oclc.org/ooxml/officeDocument/relationships/printerSettings" Target="../printerSettings/printerSettings11.bin"/></Relationships>
</file>

<file path=xl/worksheets/_rels/sheet12.xml.rels><?xml version="1.0" encoding="UTF-8" standalone="yes"?>
<Relationships xmlns="http://schemas.openxmlformats.org/package/2006/relationships"><Relationship Id="rId1" Type="http://purl.oclc.org/ooxml/officeDocument/relationships/printerSettings" Target="../printerSettings/printerSettings12.bin"/></Relationships>
</file>

<file path=xl/worksheets/_rels/sheet13.xml.rels><?xml version="1.0" encoding="UTF-8" standalone="yes"?>
<Relationships xmlns="http://schemas.openxmlformats.org/package/2006/relationships"><Relationship Id="rId1" Type="http://purl.oclc.org/ooxml/officeDocument/relationships/printerSettings" Target="../printerSettings/printerSettings13.bin"/></Relationships>
</file>

<file path=xl/worksheets/_rels/sheet14.xml.rels><?xml version="1.0" encoding="UTF-8" standalone="yes"?>
<Relationships xmlns="http://schemas.openxmlformats.org/package/2006/relationships"><Relationship Id="rId1" Type="http://purl.oclc.org/ooxml/officeDocument/relationships/printerSettings" Target="../printerSettings/printerSettings14.bin"/></Relationships>
</file>

<file path=xl/worksheets/_rels/sheet15.xml.rels><?xml version="1.0" encoding="UTF-8" standalone="yes"?>
<Relationships xmlns="http://schemas.openxmlformats.org/package/2006/relationships"><Relationship Id="rId1" Type="http://purl.oclc.org/ooxml/officeDocument/relationships/printerSettings" Target="../printerSettings/printerSettings15.bin"/></Relationships>
</file>

<file path=xl/worksheets/_rels/sheet16.xml.rels><?xml version="1.0" encoding="UTF-8" standalone="yes"?>
<Relationships xmlns="http://schemas.openxmlformats.org/package/2006/relationships"><Relationship Id="rId1" Type="http://purl.oclc.org/ooxml/officeDocument/relationships/printerSettings" Target="../printerSettings/printerSettings16.bin"/></Relationships>
</file>

<file path=xl/worksheets/_rels/sheet17.xml.rels><?xml version="1.0" encoding="UTF-8" standalone="yes"?>
<Relationships xmlns="http://schemas.openxmlformats.org/package/2006/relationships"><Relationship Id="rId1" Type="http://purl.oclc.org/ooxml/officeDocument/relationships/printerSettings" Target="../printerSettings/printerSettings17.bin"/></Relationships>
</file>

<file path=xl/worksheets/_rels/sheet18.xml.rels><?xml version="1.0" encoding="UTF-8" standalone="yes"?>
<Relationships xmlns="http://schemas.openxmlformats.org/package/2006/relationships"><Relationship Id="rId1" Type="http://purl.oclc.org/ooxml/officeDocument/relationships/printerSettings" Target="../printerSettings/printerSettings18.bin"/></Relationships>
</file>

<file path=xl/worksheets/_rels/sheet19.xml.rels><?xml version="1.0" encoding="UTF-8" standalone="yes"?>
<Relationships xmlns="http://schemas.openxmlformats.org/package/2006/relationships"><Relationship Id="rId1" Type="http://purl.oclc.org/ooxml/officeDocument/relationships/printerSettings" Target="../printerSettings/printerSettings19.bin"/></Relationships>
</file>

<file path=xl/worksheets/_rels/sheet2.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_rels/sheet20.xml.rels><?xml version="1.0" encoding="UTF-8" standalone="yes"?>
<Relationships xmlns="http://schemas.openxmlformats.org/package/2006/relationships"><Relationship Id="rId1" Type="http://purl.oclc.org/ooxml/officeDocument/relationships/printerSettings" Target="../printerSettings/printerSettings20.bin"/></Relationships>
</file>

<file path=xl/worksheets/_rels/sheet21.xml.rels><?xml version="1.0" encoding="UTF-8" standalone="yes"?>
<Relationships xmlns="http://schemas.openxmlformats.org/package/2006/relationships"><Relationship Id="rId1" Type="http://purl.oclc.org/ooxml/officeDocument/relationships/printerSettings" Target="../printerSettings/printerSettings21.bin"/></Relationships>
</file>

<file path=xl/worksheets/_rels/sheet22.xml.rels><?xml version="1.0" encoding="UTF-8" standalone="yes"?>
<Relationships xmlns="http://schemas.openxmlformats.org/package/2006/relationships"><Relationship Id="rId1" Type="http://purl.oclc.org/ooxml/officeDocument/relationships/printerSettings" Target="../printerSettings/printerSettings22.bin"/></Relationships>
</file>

<file path=xl/worksheets/_rels/sheet23.xml.rels><?xml version="1.0" encoding="UTF-8" standalone="yes"?>
<Relationships xmlns="http://schemas.openxmlformats.org/package/2006/relationships"><Relationship Id="rId1" Type="http://purl.oclc.org/ooxml/officeDocument/relationships/printerSettings" Target="../printerSettings/printerSettings23.bin"/></Relationships>
</file>

<file path=xl/worksheets/_rels/sheet24.xml.rels><?xml version="1.0" encoding="UTF-8" standalone="yes"?>
<Relationships xmlns="http://schemas.openxmlformats.org/package/2006/relationships"><Relationship Id="rId1" Type="http://purl.oclc.org/ooxml/officeDocument/relationships/printerSettings" Target="../printerSettings/printerSettings24.bin"/></Relationships>
</file>

<file path=xl/worksheets/_rels/sheet25.xml.rels><?xml version="1.0" encoding="UTF-8" standalone="yes"?>
<Relationships xmlns="http://schemas.openxmlformats.org/package/2006/relationships"><Relationship Id="rId1" Type="http://purl.oclc.org/ooxml/officeDocument/relationships/printerSettings" Target="../printerSettings/printerSettings25.bin"/></Relationships>
</file>

<file path=xl/worksheets/_rels/sheet26.xml.rels><?xml version="1.0" encoding="UTF-8" standalone="yes"?>
<Relationships xmlns="http://schemas.openxmlformats.org/package/2006/relationships"><Relationship Id="rId1" Type="http://purl.oclc.org/ooxml/officeDocument/relationships/printerSettings" Target="../printerSettings/printerSettings26.bin"/></Relationships>
</file>

<file path=xl/worksheets/_rels/sheet27.xml.rels><?xml version="1.0" encoding="UTF-8" standalone="yes"?>
<Relationships xmlns="http://schemas.openxmlformats.org/package/2006/relationships"><Relationship Id="rId1" Type="http://purl.oclc.org/ooxml/officeDocument/relationships/printerSettings" Target="../printerSettings/printerSettings27.bin"/></Relationships>
</file>

<file path=xl/worksheets/_rels/sheet28.xml.rels><?xml version="1.0" encoding="UTF-8" standalone="yes"?>
<Relationships xmlns="http://schemas.openxmlformats.org/package/2006/relationships"><Relationship Id="rId1" Type="http://purl.oclc.org/ooxml/officeDocument/relationships/printerSettings" Target="../printerSettings/printerSettings28.bin"/></Relationships>
</file>

<file path=xl/worksheets/_rels/sheet29.xml.rels><?xml version="1.0" encoding="UTF-8" standalone="yes"?>
<Relationships xmlns="http://schemas.openxmlformats.org/package/2006/relationships"><Relationship Id="rId1" Type="http://purl.oclc.org/ooxml/officeDocument/relationships/printerSettings" Target="../printerSettings/printerSettings29.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_rels/sheet30.xml.rels><?xml version="1.0" encoding="UTF-8" standalone="yes"?>
<Relationships xmlns="http://schemas.openxmlformats.org/package/2006/relationships"><Relationship Id="rId1" Type="http://purl.oclc.org/ooxml/officeDocument/relationships/printerSettings" Target="../printerSettings/printerSettings30.bin"/></Relationships>
</file>

<file path=xl/worksheets/_rels/sheet31.xml.rels><?xml version="1.0" encoding="UTF-8" standalone="yes"?>
<Relationships xmlns="http://schemas.openxmlformats.org/package/2006/relationships"><Relationship Id="rId1" Type="http://purl.oclc.org/ooxml/officeDocument/relationships/printerSettings" Target="../printerSettings/printerSettings31.bin"/></Relationships>
</file>

<file path=xl/worksheets/_rels/sheet32.xml.rels><?xml version="1.0" encoding="UTF-8" standalone="yes"?>
<Relationships xmlns="http://schemas.openxmlformats.org/package/2006/relationships"><Relationship Id="rId1" Type="http://purl.oclc.org/ooxml/officeDocument/relationships/printerSettings" Target="../printerSettings/printerSettings32.bin"/></Relationships>
</file>

<file path=xl/worksheets/_rels/sheet33.xml.rels><?xml version="1.0" encoding="UTF-8" standalone="yes"?>
<Relationships xmlns="http://schemas.openxmlformats.org/package/2006/relationships"><Relationship Id="rId1" Type="http://purl.oclc.org/ooxml/officeDocument/relationships/printerSettings" Target="../printerSettings/printerSettings33.bin"/></Relationships>
</file>

<file path=xl/worksheets/_rels/sheet34.xml.rels><?xml version="1.0" encoding="UTF-8" standalone="yes"?>
<Relationships xmlns="http://schemas.openxmlformats.org/package/2006/relationships"><Relationship Id="rId1" Type="http://purl.oclc.org/ooxml/officeDocument/relationships/printerSettings" Target="../printerSettings/printerSettings34.bin"/></Relationships>
</file>

<file path=xl/worksheets/_rels/sheet35.xml.rels><?xml version="1.0" encoding="UTF-8" standalone="yes"?>
<Relationships xmlns="http://schemas.openxmlformats.org/package/2006/relationships"><Relationship Id="rId1" Type="http://purl.oclc.org/ooxml/officeDocument/relationships/printerSettings" Target="../printerSettings/printerSettings35.bin"/></Relationships>
</file>

<file path=xl/worksheets/_rels/sheet36.xml.rels><?xml version="1.0" encoding="UTF-8" standalone="yes"?>
<Relationships xmlns="http://schemas.openxmlformats.org/package/2006/relationships"><Relationship Id="rId1" Type="http://purl.oclc.org/ooxml/officeDocument/relationships/printerSettings" Target="../printerSettings/printerSettings36.bin"/></Relationships>
</file>

<file path=xl/worksheets/_rels/sheet37.xml.rels><?xml version="1.0" encoding="UTF-8" standalone="yes"?>
<Relationships xmlns="http://schemas.openxmlformats.org/package/2006/relationships"><Relationship Id="rId1" Type="http://purl.oclc.org/ooxml/officeDocument/relationships/printerSettings" Target="../printerSettings/printerSettings37.bin"/></Relationships>
</file>

<file path=xl/worksheets/_rels/sheet38.xml.rels><?xml version="1.0" encoding="UTF-8" standalone="yes"?>
<Relationships xmlns="http://schemas.openxmlformats.org/package/2006/relationships"><Relationship Id="rId1" Type="http://purl.oclc.org/ooxml/officeDocument/relationships/printerSettings" Target="../printerSettings/printerSettings38.bin"/></Relationships>
</file>

<file path=xl/worksheets/_rels/sheet39.xml.rels><?xml version="1.0" encoding="UTF-8" standalone="yes"?>
<Relationships xmlns="http://schemas.openxmlformats.org/package/2006/relationships"><Relationship Id="rId1" Type="http://purl.oclc.org/ooxml/officeDocument/relationships/printerSettings" Target="../printerSettings/printerSettings39.bin"/></Relationships>
</file>

<file path=xl/worksheets/_rels/sheet4.xml.rels><?xml version="1.0" encoding="UTF-8" standalone="yes"?>
<Relationships xmlns="http://schemas.openxmlformats.org/package/2006/relationships"><Relationship Id="rId1" Type="http://purl.oclc.org/ooxml/officeDocument/relationships/printerSettings" Target="../printerSettings/printerSettings4.bin"/></Relationships>
</file>

<file path=xl/worksheets/_rels/sheet40.xml.rels><?xml version="1.0" encoding="UTF-8" standalone="yes"?>
<Relationships xmlns="http://schemas.openxmlformats.org/package/2006/relationships"><Relationship Id="rId1" Type="http://purl.oclc.org/ooxml/officeDocument/relationships/printerSettings" Target="../printerSettings/printerSettings40.bin"/></Relationships>
</file>

<file path=xl/worksheets/_rels/sheet41.xml.rels><?xml version="1.0" encoding="UTF-8" standalone="yes"?>
<Relationships xmlns="http://schemas.openxmlformats.org/package/2006/relationships"><Relationship Id="rId1" Type="http://purl.oclc.org/ooxml/officeDocument/relationships/printerSettings" Target="../printerSettings/printerSettings41.bin"/></Relationships>
</file>

<file path=xl/worksheets/_rels/sheet42.xml.rels><?xml version="1.0" encoding="UTF-8" standalone="yes"?>
<Relationships xmlns="http://schemas.openxmlformats.org/package/2006/relationships"><Relationship Id="rId1" Type="http://purl.oclc.org/ooxml/officeDocument/relationships/printerSettings" Target="../printerSettings/printerSettings42.bin"/></Relationships>
</file>

<file path=xl/worksheets/_rels/sheet43.xml.rels><?xml version="1.0" encoding="UTF-8" standalone="yes"?>
<Relationships xmlns="http://schemas.openxmlformats.org/package/2006/relationships"><Relationship Id="rId1" Type="http://purl.oclc.org/ooxml/officeDocument/relationships/printerSettings" Target="../printerSettings/printerSettings43.bin"/></Relationships>
</file>

<file path=xl/worksheets/_rels/sheet44.xml.rels><?xml version="1.0" encoding="UTF-8" standalone="yes"?>
<Relationships xmlns="http://schemas.openxmlformats.org/package/2006/relationships"><Relationship Id="rId1" Type="http://purl.oclc.org/ooxml/officeDocument/relationships/printerSettings" Target="../printerSettings/printerSettings44.bin"/></Relationships>
</file>

<file path=xl/worksheets/_rels/sheet45.xml.rels><?xml version="1.0" encoding="UTF-8" standalone="yes"?>
<Relationships xmlns="http://schemas.openxmlformats.org/package/2006/relationships"><Relationship Id="rId1" Type="http://purl.oclc.org/ooxml/officeDocument/relationships/printerSettings" Target="../printerSettings/printerSettings45.bin"/></Relationships>
</file>

<file path=xl/worksheets/_rels/sheet46.xml.rels><?xml version="1.0" encoding="UTF-8" standalone="yes"?>
<Relationships xmlns="http://schemas.openxmlformats.org/package/2006/relationships"><Relationship Id="rId1" Type="http://purl.oclc.org/ooxml/officeDocument/relationships/printerSettings" Target="../printerSettings/printerSettings46.bin"/></Relationships>
</file>

<file path=xl/worksheets/_rels/sheet47.xml.rels><?xml version="1.0" encoding="UTF-8" standalone="yes"?>
<Relationships xmlns="http://schemas.openxmlformats.org/package/2006/relationships"><Relationship Id="rId1" Type="http://purl.oclc.org/ooxml/officeDocument/relationships/printerSettings" Target="../printerSettings/printerSettings47.bin"/></Relationships>
</file>

<file path=xl/worksheets/_rels/sheet48.xml.rels><?xml version="1.0" encoding="UTF-8" standalone="yes"?>
<Relationships xmlns="http://schemas.openxmlformats.org/package/2006/relationships"><Relationship Id="rId1" Type="http://purl.oclc.org/ooxml/officeDocument/relationships/printerSettings" Target="../printerSettings/printerSettings48.bin"/></Relationships>
</file>

<file path=xl/worksheets/_rels/sheet49.xml.rels><?xml version="1.0" encoding="UTF-8" standalone="yes"?>
<Relationships xmlns="http://schemas.openxmlformats.org/package/2006/relationships"><Relationship Id="rId1" Type="http://purl.oclc.org/ooxml/officeDocument/relationships/printerSettings" Target="../printerSettings/printerSettings49.bin"/></Relationships>
</file>

<file path=xl/worksheets/_rels/sheet5.xml.rels><?xml version="1.0" encoding="UTF-8" standalone="yes"?>
<Relationships xmlns="http://schemas.openxmlformats.org/package/2006/relationships"><Relationship Id="rId1" Type="http://purl.oclc.org/ooxml/officeDocument/relationships/printerSettings" Target="../printerSettings/printerSettings5.bin"/></Relationships>
</file>

<file path=xl/worksheets/_rels/sheet50.xml.rels><?xml version="1.0" encoding="UTF-8" standalone="yes"?>
<Relationships xmlns="http://schemas.openxmlformats.org/package/2006/relationships"><Relationship Id="rId1" Type="http://purl.oclc.org/ooxml/officeDocument/relationships/printerSettings" Target="../printerSettings/printerSettings50.bin"/></Relationships>
</file>

<file path=xl/worksheets/_rels/sheet51.xml.rels><?xml version="1.0" encoding="UTF-8" standalone="yes"?>
<Relationships xmlns="http://schemas.openxmlformats.org/package/2006/relationships"><Relationship Id="rId1" Type="http://purl.oclc.org/ooxml/officeDocument/relationships/printerSettings" Target="../printerSettings/printerSettings51.bin"/></Relationships>
</file>

<file path=xl/worksheets/_rels/sheet52.xml.rels><?xml version="1.0" encoding="UTF-8" standalone="yes"?>
<Relationships xmlns="http://schemas.openxmlformats.org/package/2006/relationships"><Relationship Id="rId1" Type="http://purl.oclc.org/ooxml/officeDocument/relationships/printerSettings" Target="../printerSettings/printerSettings52.bin"/></Relationships>
</file>

<file path=xl/worksheets/_rels/sheet53.xml.rels><?xml version="1.0" encoding="UTF-8" standalone="yes"?>
<Relationships xmlns="http://schemas.openxmlformats.org/package/2006/relationships"><Relationship Id="rId1" Type="http://purl.oclc.org/ooxml/officeDocument/relationships/printerSettings" Target="../printerSettings/printerSettings53.bin"/></Relationships>
</file>

<file path=xl/worksheets/_rels/sheet54.xml.rels><?xml version="1.0" encoding="UTF-8" standalone="yes"?>
<Relationships xmlns="http://schemas.openxmlformats.org/package/2006/relationships"><Relationship Id="rId1" Type="http://purl.oclc.org/ooxml/officeDocument/relationships/printerSettings" Target="../printerSettings/printerSettings54.bin"/></Relationships>
</file>

<file path=xl/worksheets/_rels/sheet55.xml.rels><?xml version="1.0" encoding="UTF-8" standalone="yes"?>
<Relationships xmlns="http://schemas.openxmlformats.org/package/2006/relationships"><Relationship Id="rId1" Type="http://purl.oclc.org/ooxml/officeDocument/relationships/printerSettings" Target="../printerSettings/printerSettings55.bin"/></Relationships>
</file>

<file path=xl/worksheets/_rels/sheet56.xml.rels><?xml version="1.0" encoding="UTF-8" standalone="yes"?>
<Relationships xmlns="http://schemas.openxmlformats.org/package/2006/relationships"><Relationship Id="rId1" Type="http://purl.oclc.org/ooxml/officeDocument/relationships/printerSettings" Target="../printerSettings/printerSettings56.bin"/></Relationships>
</file>

<file path=xl/worksheets/_rels/sheet57.xml.rels><?xml version="1.0" encoding="UTF-8" standalone="yes"?>
<Relationships xmlns="http://schemas.openxmlformats.org/package/2006/relationships"><Relationship Id="rId1" Type="http://purl.oclc.org/ooxml/officeDocument/relationships/printerSettings" Target="../printerSettings/printerSettings57.bin"/></Relationships>
</file>

<file path=xl/worksheets/_rels/sheet58.xml.rels><?xml version="1.0" encoding="UTF-8" standalone="yes"?>
<Relationships xmlns="http://schemas.openxmlformats.org/package/2006/relationships"><Relationship Id="rId1" Type="http://purl.oclc.org/ooxml/officeDocument/relationships/printerSettings" Target="../printerSettings/printerSettings58.bin"/></Relationships>
</file>

<file path=xl/worksheets/_rels/sheet59.xml.rels><?xml version="1.0" encoding="UTF-8" standalone="yes"?>
<Relationships xmlns="http://schemas.openxmlformats.org/package/2006/relationships"><Relationship Id="rId1" Type="http://purl.oclc.org/ooxml/officeDocument/relationships/printerSettings" Target="../printerSettings/printerSettings59.bin"/></Relationships>
</file>

<file path=xl/worksheets/_rels/sheet6.xml.rels><?xml version="1.0" encoding="UTF-8" standalone="yes"?>
<Relationships xmlns="http://schemas.openxmlformats.org/package/2006/relationships"><Relationship Id="rId1" Type="http://purl.oclc.org/ooxml/officeDocument/relationships/printerSettings" Target="../printerSettings/printerSettings6.bin"/></Relationships>
</file>

<file path=xl/worksheets/_rels/sheet60.xml.rels><?xml version="1.0" encoding="UTF-8" standalone="yes"?>
<Relationships xmlns="http://schemas.openxmlformats.org/package/2006/relationships"><Relationship Id="rId1" Type="http://purl.oclc.org/ooxml/officeDocument/relationships/printerSettings" Target="../printerSettings/printerSettings60.bin"/></Relationships>
</file>

<file path=xl/worksheets/_rels/sheet61.xml.rels><?xml version="1.0" encoding="UTF-8" standalone="yes"?>
<Relationships xmlns="http://schemas.openxmlformats.org/package/2006/relationships"><Relationship Id="rId1" Type="http://purl.oclc.org/ooxml/officeDocument/relationships/printerSettings" Target="../printerSettings/printerSettings61.bin"/></Relationships>
</file>

<file path=xl/worksheets/_rels/sheet62.xml.rels><?xml version="1.0" encoding="UTF-8" standalone="yes"?>
<Relationships xmlns="http://schemas.openxmlformats.org/package/2006/relationships"><Relationship Id="rId1" Type="http://purl.oclc.org/ooxml/officeDocument/relationships/printerSettings" Target="../printerSettings/printerSettings62.bin"/></Relationships>
</file>

<file path=xl/worksheets/_rels/sheet63.xml.rels><?xml version="1.0" encoding="UTF-8" standalone="yes"?>
<Relationships xmlns="http://schemas.openxmlformats.org/package/2006/relationships"><Relationship Id="rId1" Type="http://purl.oclc.org/ooxml/officeDocument/relationships/printerSettings" Target="../printerSettings/printerSettings63.bin"/></Relationships>
</file>

<file path=xl/worksheets/_rels/sheet64.xml.rels><?xml version="1.0" encoding="UTF-8" standalone="yes"?>
<Relationships xmlns="http://schemas.openxmlformats.org/package/2006/relationships"><Relationship Id="rId1" Type="http://purl.oclc.org/ooxml/officeDocument/relationships/printerSettings" Target="../printerSettings/printerSettings64.bin"/></Relationships>
</file>

<file path=xl/worksheets/_rels/sheet65.xml.rels><?xml version="1.0" encoding="UTF-8" standalone="yes"?>
<Relationships xmlns="http://schemas.openxmlformats.org/package/2006/relationships"><Relationship Id="rId1" Type="http://purl.oclc.org/ooxml/officeDocument/relationships/printerSettings" Target="../printerSettings/printerSettings65.bin"/></Relationships>
</file>

<file path=xl/worksheets/_rels/sheet66.xml.rels><?xml version="1.0" encoding="UTF-8" standalone="yes"?>
<Relationships xmlns="http://schemas.openxmlformats.org/package/2006/relationships"><Relationship Id="rId1" Type="http://purl.oclc.org/ooxml/officeDocument/relationships/printerSettings" Target="../printerSettings/printerSettings66.bin"/></Relationships>
</file>

<file path=xl/worksheets/_rels/sheet67.xml.rels><?xml version="1.0" encoding="UTF-8" standalone="yes"?>
<Relationships xmlns="http://schemas.openxmlformats.org/package/2006/relationships"><Relationship Id="rId1" Type="http://purl.oclc.org/ooxml/officeDocument/relationships/printerSettings" Target="../printerSettings/printerSettings67.bin"/></Relationships>
</file>

<file path=xl/worksheets/_rels/sheet68.xml.rels><?xml version="1.0" encoding="UTF-8" standalone="yes"?>
<Relationships xmlns="http://schemas.openxmlformats.org/package/2006/relationships"><Relationship Id="rId1" Type="http://purl.oclc.org/ooxml/officeDocument/relationships/printerSettings" Target="../printerSettings/printerSettings68.bin"/></Relationships>
</file>

<file path=xl/worksheets/_rels/sheet69.xml.rels><?xml version="1.0" encoding="UTF-8" standalone="yes"?>
<Relationships xmlns="http://schemas.openxmlformats.org/package/2006/relationships"><Relationship Id="rId1" Type="http://purl.oclc.org/ooxml/officeDocument/relationships/printerSettings" Target="../printerSettings/printerSettings69.bin"/></Relationships>
</file>

<file path=xl/worksheets/_rels/sheet7.xml.rels><?xml version="1.0" encoding="UTF-8" standalone="yes"?>
<Relationships xmlns="http://schemas.openxmlformats.org/package/2006/relationships"><Relationship Id="rId1" Type="http://purl.oclc.org/ooxml/officeDocument/relationships/printerSettings" Target="../printerSettings/printerSettings7.bin"/></Relationships>
</file>

<file path=xl/worksheets/_rels/sheet70.xml.rels><?xml version="1.0" encoding="UTF-8" standalone="yes"?>
<Relationships xmlns="http://schemas.openxmlformats.org/package/2006/relationships"><Relationship Id="rId1" Type="http://purl.oclc.org/ooxml/officeDocument/relationships/printerSettings" Target="../printerSettings/printerSettings70.bin"/></Relationships>
</file>

<file path=xl/worksheets/_rels/sheet71.xml.rels><?xml version="1.0" encoding="UTF-8" standalone="yes"?>
<Relationships xmlns="http://schemas.openxmlformats.org/package/2006/relationships"><Relationship Id="rId1" Type="http://purl.oclc.org/ooxml/officeDocument/relationships/printerSettings" Target="../printerSettings/printerSettings71.bin"/></Relationships>
</file>

<file path=xl/worksheets/_rels/sheet72.xml.rels><?xml version="1.0" encoding="UTF-8" standalone="yes"?>
<Relationships xmlns="http://schemas.openxmlformats.org/package/2006/relationships"><Relationship Id="rId1" Type="http://purl.oclc.org/ooxml/officeDocument/relationships/printerSettings" Target="../printerSettings/printerSettings72.bin"/></Relationships>
</file>

<file path=xl/worksheets/_rels/sheet73.xml.rels><?xml version="1.0" encoding="UTF-8" standalone="yes"?>
<Relationships xmlns="http://schemas.openxmlformats.org/package/2006/relationships"><Relationship Id="rId1" Type="http://purl.oclc.org/ooxml/officeDocument/relationships/printerSettings" Target="../printerSettings/printerSettings73.bin"/></Relationships>
</file>

<file path=xl/worksheets/_rels/sheet74.xml.rels><?xml version="1.0" encoding="UTF-8" standalone="yes"?>
<Relationships xmlns="http://schemas.openxmlformats.org/package/2006/relationships"><Relationship Id="rId1" Type="http://purl.oclc.org/ooxml/officeDocument/relationships/printerSettings" Target="../printerSettings/printerSettings74.bin"/></Relationships>
</file>

<file path=xl/worksheets/_rels/sheet75.xml.rels><?xml version="1.0" encoding="UTF-8" standalone="yes"?>
<Relationships xmlns="http://schemas.openxmlformats.org/package/2006/relationships"><Relationship Id="rId1" Type="http://purl.oclc.org/ooxml/officeDocument/relationships/printerSettings" Target="../printerSettings/printerSettings75.bin"/></Relationships>
</file>

<file path=xl/worksheets/_rels/sheet76.xml.rels><?xml version="1.0" encoding="UTF-8" standalone="yes"?>
<Relationships xmlns="http://schemas.openxmlformats.org/package/2006/relationships"><Relationship Id="rId1" Type="http://purl.oclc.org/ooxml/officeDocument/relationships/printerSettings" Target="../printerSettings/printerSettings76.bin"/></Relationships>
</file>

<file path=xl/worksheets/_rels/sheet77.xml.rels><?xml version="1.0" encoding="UTF-8" standalone="yes"?>
<Relationships xmlns="http://schemas.openxmlformats.org/package/2006/relationships"><Relationship Id="rId1" Type="http://purl.oclc.org/ooxml/officeDocument/relationships/printerSettings" Target="../printerSettings/printerSettings77.bin"/></Relationships>
</file>

<file path=xl/worksheets/_rels/sheet78.xml.rels><?xml version="1.0" encoding="UTF-8" standalone="yes"?>
<Relationships xmlns="http://schemas.openxmlformats.org/package/2006/relationships"><Relationship Id="rId1" Type="http://purl.oclc.org/ooxml/officeDocument/relationships/printerSettings" Target="../printerSettings/printerSettings78.bin"/></Relationships>
</file>

<file path=xl/worksheets/_rels/sheet79.xml.rels><?xml version="1.0" encoding="UTF-8" standalone="yes"?>
<Relationships xmlns="http://schemas.openxmlformats.org/package/2006/relationships"><Relationship Id="rId1" Type="http://purl.oclc.org/ooxml/officeDocument/relationships/printerSettings" Target="../printerSettings/printerSettings79.bin"/></Relationships>
</file>

<file path=xl/worksheets/_rels/sheet8.xml.rels><?xml version="1.0" encoding="UTF-8" standalone="yes"?>
<Relationships xmlns="http://schemas.openxmlformats.org/package/2006/relationships"><Relationship Id="rId1" Type="http://purl.oclc.org/ooxml/officeDocument/relationships/printerSettings" Target="../printerSettings/printerSettings8.bin"/></Relationships>
</file>

<file path=xl/worksheets/_rels/sheet80.xml.rels><?xml version="1.0" encoding="UTF-8" standalone="yes"?>
<Relationships xmlns="http://schemas.openxmlformats.org/package/2006/relationships"><Relationship Id="rId1" Type="http://purl.oclc.org/ooxml/officeDocument/relationships/printerSettings" Target="../printerSettings/printerSettings80.bin"/></Relationships>
</file>

<file path=xl/worksheets/_rels/sheet81.xml.rels><?xml version="1.0" encoding="UTF-8" standalone="yes"?>
<Relationships xmlns="http://schemas.openxmlformats.org/package/2006/relationships"><Relationship Id="rId1" Type="http://purl.oclc.org/ooxml/officeDocument/relationships/printerSettings" Target="../printerSettings/printerSettings81.bin"/></Relationships>
</file>

<file path=xl/worksheets/_rels/sheet82.xml.rels><?xml version="1.0" encoding="UTF-8" standalone="yes"?>
<Relationships xmlns="http://schemas.openxmlformats.org/package/2006/relationships"><Relationship Id="rId1" Type="http://purl.oclc.org/ooxml/officeDocument/relationships/printerSettings" Target="../printerSettings/printerSettings82.bin"/></Relationships>
</file>

<file path=xl/worksheets/_rels/sheet83.xml.rels><?xml version="1.0" encoding="UTF-8" standalone="yes"?>
<Relationships xmlns="http://schemas.openxmlformats.org/package/2006/relationships"><Relationship Id="rId1" Type="http://purl.oclc.org/ooxml/officeDocument/relationships/printerSettings" Target="../printerSettings/printerSettings83.bin"/></Relationships>
</file>

<file path=xl/worksheets/_rels/sheet84.xml.rels><?xml version="1.0" encoding="UTF-8" standalone="yes"?>
<Relationships xmlns="http://schemas.openxmlformats.org/package/2006/relationships"><Relationship Id="rId1" Type="http://purl.oclc.org/ooxml/officeDocument/relationships/printerSettings" Target="../printerSettings/printerSettings84.bin"/></Relationships>
</file>

<file path=xl/worksheets/_rels/sheet85.xml.rels><?xml version="1.0" encoding="UTF-8" standalone="yes"?>
<Relationships xmlns="http://schemas.openxmlformats.org/package/2006/relationships"><Relationship Id="rId1" Type="http://purl.oclc.org/ooxml/officeDocument/relationships/printerSettings" Target="../printerSettings/printerSettings85.bin"/></Relationships>
</file>

<file path=xl/worksheets/_rels/sheet86.xml.rels><?xml version="1.0" encoding="UTF-8" standalone="yes"?>
<Relationships xmlns="http://schemas.openxmlformats.org/package/2006/relationships"><Relationship Id="rId1" Type="http://purl.oclc.org/ooxml/officeDocument/relationships/printerSettings" Target="../printerSettings/printerSettings86.bin"/></Relationships>
</file>

<file path=xl/worksheets/_rels/sheet87.xml.rels><?xml version="1.0" encoding="UTF-8" standalone="yes"?>
<Relationships xmlns="http://schemas.openxmlformats.org/package/2006/relationships"><Relationship Id="rId1" Type="http://purl.oclc.org/ooxml/officeDocument/relationships/printerSettings" Target="../printerSettings/printerSettings87.bin"/></Relationships>
</file>

<file path=xl/worksheets/_rels/sheet88.xml.rels><?xml version="1.0" encoding="UTF-8" standalone="yes"?>
<Relationships xmlns="http://schemas.openxmlformats.org/package/2006/relationships"><Relationship Id="rId1" Type="http://purl.oclc.org/ooxml/officeDocument/relationships/printerSettings" Target="../printerSettings/printerSettings88.bin"/></Relationships>
</file>

<file path=xl/worksheets/_rels/sheet89.xml.rels><?xml version="1.0" encoding="UTF-8" standalone="yes"?>
<Relationships xmlns="http://schemas.openxmlformats.org/package/2006/relationships"><Relationship Id="rId1" Type="http://purl.oclc.org/ooxml/officeDocument/relationships/printerSettings" Target="../printerSettings/printerSettings89.bin"/></Relationships>
</file>

<file path=xl/worksheets/_rels/sheet9.xml.rels><?xml version="1.0" encoding="UTF-8" standalone="yes"?>
<Relationships xmlns="http://schemas.openxmlformats.org/package/2006/relationships"><Relationship Id="rId1" Type="http://purl.oclc.org/ooxml/officeDocument/relationships/printerSettings" Target="../printerSettings/printerSettings9.bin"/></Relationships>
</file>

<file path=xl/worksheets/_rels/sheet90.xml.rels><?xml version="1.0" encoding="UTF-8" standalone="yes"?>
<Relationships xmlns="http://schemas.openxmlformats.org/package/2006/relationships"><Relationship Id="rId1" Type="http://purl.oclc.org/ooxml/officeDocument/relationships/printerSettings" Target="../printerSettings/printerSettings90.bin"/></Relationships>
</file>

<file path=xl/worksheets/_rels/sheet91.xml.rels><?xml version="1.0" encoding="UTF-8" standalone="yes"?>
<Relationships xmlns="http://schemas.openxmlformats.org/package/2006/relationships"><Relationship Id="rId1" Type="http://purl.oclc.org/ooxml/officeDocument/relationships/printerSettings" Target="../printerSettings/printerSettings91.bin"/></Relationships>
</file>

<file path=xl/worksheets/_rels/sheet92.xml.rels><?xml version="1.0" encoding="UTF-8" standalone="yes"?>
<Relationships xmlns="http://schemas.openxmlformats.org/package/2006/relationships"><Relationship Id="rId1" Type="http://purl.oclc.org/ooxml/officeDocument/relationships/printerSettings" Target="../printerSettings/printerSettings92.bin"/></Relationships>
</file>

<file path=xl/worksheets/_rels/sheet93.xml.rels><?xml version="1.0" encoding="UTF-8" standalone="yes"?>
<Relationships xmlns="http://schemas.openxmlformats.org/package/2006/relationships"><Relationship Id="rId1" Type="http://purl.oclc.org/ooxml/officeDocument/relationships/printerSettings" Target="../printerSettings/printerSettings93.bin"/></Relationships>
</file>

<file path=xl/worksheets/_rels/sheet94.xml.rels><?xml version="1.0" encoding="UTF-8" standalone="yes"?>
<Relationships xmlns="http://schemas.openxmlformats.org/package/2006/relationships"><Relationship Id="rId1" Type="http://purl.oclc.org/ooxml/officeDocument/relationships/printerSettings" Target="../printerSettings/printerSettings94.bin"/></Relationships>
</file>

<file path=xl/worksheets/_rels/sheet95.xml.rels><?xml version="1.0" encoding="UTF-8" standalone="yes"?>
<Relationships xmlns="http://schemas.openxmlformats.org/package/2006/relationships"><Relationship Id="rId1" Type="http://purl.oclc.org/ooxml/officeDocument/relationships/printerSettings" Target="../printerSettings/printerSettings95.bin"/></Relationships>
</file>

<file path=xl/worksheets/_rels/sheet96.xml.rels><?xml version="1.0" encoding="UTF-8" standalone="yes"?>
<Relationships xmlns="http://schemas.openxmlformats.org/package/2006/relationships"><Relationship Id="rId1" Type="http://purl.oclc.org/ooxml/officeDocument/relationships/printerSettings" Target="../printerSettings/printerSettings96.bin"/></Relationships>
</file>

<file path=xl/worksheets/_rels/sheet97.xml.rels><?xml version="1.0" encoding="UTF-8" standalone="yes"?>
<Relationships xmlns="http://schemas.openxmlformats.org/package/2006/relationships"><Relationship Id="rId1" Type="http://purl.oclc.org/ooxml/officeDocument/relationships/printerSettings" Target="../printerSettings/printerSettings97.bin"/></Relationships>
</file>

<file path=xl/worksheets/_rels/sheet98.xml.rels><?xml version="1.0" encoding="UTF-8" standalone="yes"?>
<Relationships xmlns="http://schemas.openxmlformats.org/package/2006/relationships"><Relationship Id="rId1" Type="http://purl.oclc.org/ooxml/officeDocument/relationships/printerSettings" Target="../printerSettings/printerSettings98.bin"/></Relationships>
</file>

<file path=xl/worksheets/_rels/sheet99.xml.rels><?xml version="1.0" encoding="UTF-8" standalone="yes"?>
<Relationships xmlns="http://schemas.openxmlformats.org/package/2006/relationships"><Relationship Id="rId1" Type="http://purl.oclc.org/ooxml/officeDocument/relationships/printerSettings" Target="../printerSettings/printerSettings99.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7AEB9A-6AF7-490F-9797-904F27F35AD6}">
  <sheetPr>
    <pageSetUpPr fitToPage="1"/>
  </sheetPr>
  <dimension ref="A1:I47"/>
  <sheetViews>
    <sheetView zoomScaleNormal="100" workbookViewId="0">
      <selection activeCell="B5" sqref="B5"/>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8" t="s">
        <v>359</v>
      </c>
      <c r="I2" s="28"/>
    </row>
    <row r="3" spans="1:9" x14ac:dyDescent="0.25">
      <c r="A3" s="6" t="s">
        <v>4</v>
      </c>
      <c r="B3" s="28" t="s">
        <v>358</v>
      </c>
      <c r="C3" s="28"/>
      <c r="D3" s="28"/>
      <c r="E3" s="7"/>
      <c r="F3" s="6"/>
      <c r="G3" s="57" t="s">
        <v>6</v>
      </c>
      <c r="H3" s="29" t="s">
        <v>357</v>
      </c>
      <c r="I3" s="29"/>
    </row>
    <row r="4" spans="1:9" x14ac:dyDescent="0.25">
      <c r="A4" s="6" t="s">
        <v>8</v>
      </c>
      <c r="B4" s="29" t="s">
        <v>654</v>
      </c>
      <c r="C4" s="28"/>
      <c r="D4" s="28"/>
      <c r="E4" s="7"/>
      <c r="F4" s="6"/>
      <c r="G4" s="57" t="s">
        <v>10</v>
      </c>
      <c r="H4" s="28" t="s">
        <v>11</v>
      </c>
      <c r="I4" s="28"/>
    </row>
    <row r="5" spans="1:9" x14ac:dyDescent="0.25">
      <c r="A5" s="6" t="s">
        <v>12</v>
      </c>
      <c r="B5" s="28" t="s">
        <v>63</v>
      </c>
      <c r="C5" s="29"/>
      <c r="D5" s="29"/>
      <c r="E5" s="7"/>
      <c r="F5" s="6"/>
      <c r="G5" s="57" t="s">
        <v>14</v>
      </c>
      <c r="H5" s="29" t="s">
        <v>356</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355</v>
      </c>
      <c r="B8" s="6"/>
      <c r="C8" s="7"/>
      <c r="D8" s="7"/>
      <c r="E8" s="7"/>
      <c r="F8" s="7"/>
      <c r="G8" s="7"/>
      <c r="H8" s="7"/>
      <c r="I8" s="7"/>
    </row>
    <row r="9" spans="1:9" x14ac:dyDescent="0.25">
      <c r="A9" s="6" t="s">
        <v>354</v>
      </c>
      <c r="B9" s="6"/>
      <c r="C9" s="7"/>
      <c r="D9" s="7"/>
      <c r="E9" s="7"/>
      <c r="F9" s="7"/>
      <c r="G9" s="7"/>
      <c r="H9" s="7"/>
      <c r="I9" s="7"/>
    </row>
    <row r="10" spans="1:9" x14ac:dyDescent="0.25">
      <c r="A10" s="6" t="s">
        <v>353</v>
      </c>
      <c r="B10" s="6"/>
      <c r="C10" s="7"/>
      <c r="D10" s="7"/>
      <c r="E10" s="7"/>
      <c r="F10" s="7"/>
      <c r="G10" s="7"/>
      <c r="H10" s="7"/>
      <c r="I10" s="7"/>
    </row>
    <row r="11" spans="1:9" x14ac:dyDescent="0.25">
      <c r="A11" s="6" t="s">
        <v>352</v>
      </c>
      <c r="B11" s="6"/>
      <c r="C11" s="7"/>
      <c r="D11" s="7"/>
      <c r="E11" s="7"/>
      <c r="F11" s="7"/>
      <c r="G11" s="7"/>
      <c r="H11" s="7"/>
      <c r="I11" s="7"/>
    </row>
    <row r="12" spans="1:9" x14ac:dyDescent="0.25">
      <c r="A12" s="6" t="s">
        <v>351</v>
      </c>
      <c r="B12" s="6"/>
      <c r="C12" s="7"/>
      <c r="D12" s="7"/>
      <c r="E12" s="7"/>
      <c r="F12" s="7"/>
      <c r="G12" s="7"/>
      <c r="H12" s="7"/>
      <c r="I12" s="7"/>
    </row>
    <row r="13" spans="1:9" x14ac:dyDescent="0.25">
      <c r="A13" s="6"/>
      <c r="B13" s="6"/>
      <c r="C13" s="7"/>
      <c r="D13" s="7"/>
      <c r="E13" s="7"/>
      <c r="F13" s="7"/>
      <c r="G13" s="7"/>
      <c r="H13" s="7"/>
      <c r="I13" s="7"/>
    </row>
    <row r="14" spans="1:9" x14ac:dyDescent="0.25">
      <c r="A14" s="6" t="s">
        <v>350</v>
      </c>
      <c r="B14" s="6"/>
      <c r="C14" s="7"/>
      <c r="D14" s="6"/>
      <c r="E14" s="7"/>
      <c r="F14" s="7"/>
      <c r="G14" s="7"/>
      <c r="H14" s="7"/>
      <c r="I14" s="7"/>
    </row>
    <row r="15" spans="1:9" x14ac:dyDescent="0.25">
      <c r="A15" s="6" t="s">
        <v>349</v>
      </c>
      <c r="B15" s="6"/>
      <c r="C15" s="7"/>
      <c r="D15" s="7"/>
      <c r="E15" s="7"/>
      <c r="F15" s="7"/>
      <c r="G15" s="7"/>
      <c r="H15" s="7"/>
      <c r="I15" s="7"/>
    </row>
    <row r="16" spans="1:9" x14ac:dyDescent="0.25">
      <c r="A16" s="5" t="s">
        <v>22</v>
      </c>
      <c r="B16" s="6"/>
      <c r="C16" s="7"/>
      <c r="D16" s="7"/>
      <c r="E16" s="7"/>
      <c r="F16" s="7"/>
      <c r="G16" s="7"/>
      <c r="H16" s="7"/>
      <c r="I16" s="7"/>
    </row>
    <row r="17" spans="1:9" x14ac:dyDescent="0.25">
      <c r="A17" s="6"/>
      <c r="B17" s="6"/>
      <c r="C17" s="7"/>
      <c r="D17" s="7"/>
      <c r="E17" s="7"/>
      <c r="F17" s="7"/>
      <c r="G17" s="7"/>
      <c r="H17" s="7"/>
      <c r="I17" s="7"/>
    </row>
    <row r="18" spans="1:9" x14ac:dyDescent="0.25">
      <c r="A18" s="5" t="s">
        <v>23</v>
      </c>
      <c r="B18" s="6"/>
      <c r="C18" s="7"/>
      <c r="D18" s="7"/>
      <c r="E18" s="7"/>
      <c r="F18" s="7"/>
      <c r="G18" s="7"/>
      <c r="H18" s="7"/>
      <c r="I18" s="7"/>
    </row>
    <row r="19" spans="1:9" x14ac:dyDescent="0.25">
      <c r="A19" s="7"/>
      <c r="B19" s="7"/>
      <c r="C19" s="7"/>
      <c r="D19" s="7"/>
      <c r="E19" s="7"/>
      <c r="F19" s="7"/>
      <c r="G19" s="7"/>
      <c r="H19" s="7"/>
      <c r="I19" s="7"/>
    </row>
    <row r="20" spans="1:9" ht="13" x14ac:dyDescent="0.3">
      <c r="A20" s="119" t="s">
        <v>25</v>
      </c>
      <c r="B20" s="120"/>
      <c r="C20" s="120"/>
      <c r="D20" s="120"/>
      <c r="E20" s="120"/>
      <c r="F20" s="120"/>
      <c r="G20" s="120"/>
      <c r="H20" s="120"/>
      <c r="I20" s="121"/>
    </row>
    <row r="21" spans="1:9" x14ac:dyDescent="0.25">
      <c r="A21" s="59"/>
      <c r="B21" s="60"/>
      <c r="C21" s="61" t="s">
        <v>26</v>
      </c>
      <c r="D21" s="61" t="s">
        <v>27</v>
      </c>
      <c r="E21" s="61" t="s">
        <v>28</v>
      </c>
      <c r="F21" s="61" t="s">
        <v>29</v>
      </c>
      <c r="G21" s="61" t="s">
        <v>30</v>
      </c>
      <c r="H21" s="61" t="s">
        <v>31</v>
      </c>
      <c r="I21" s="61" t="s">
        <v>32</v>
      </c>
    </row>
    <row r="22" spans="1:9" x14ac:dyDescent="0.25">
      <c r="A22" s="59"/>
      <c r="B22" s="60"/>
      <c r="C22" s="62" t="s">
        <v>33</v>
      </c>
      <c r="D22" s="63" t="s">
        <v>33</v>
      </c>
      <c r="E22" s="62" t="s">
        <v>33</v>
      </c>
      <c r="F22" s="62" t="s">
        <v>33</v>
      </c>
      <c r="G22" s="62" t="s">
        <v>34</v>
      </c>
      <c r="H22" s="62" t="s">
        <v>34</v>
      </c>
      <c r="I22" s="62" t="s">
        <v>34</v>
      </c>
    </row>
    <row r="23" spans="1:9" x14ac:dyDescent="0.25">
      <c r="A23" s="59" t="s">
        <v>35</v>
      </c>
      <c r="B23" s="60"/>
      <c r="C23" s="64">
        <v>0</v>
      </c>
      <c r="D23" s="65">
        <v>0</v>
      </c>
      <c r="E23" s="65">
        <v>0</v>
      </c>
      <c r="F23" s="65">
        <v>0</v>
      </c>
      <c r="G23" s="65"/>
      <c r="H23" s="65"/>
      <c r="I23" s="65"/>
    </row>
    <row r="24" spans="1:9" x14ac:dyDescent="0.25">
      <c r="A24" s="59" t="s">
        <v>36</v>
      </c>
      <c r="B24" s="60"/>
      <c r="C24" s="64">
        <v>179177</v>
      </c>
      <c r="D24" s="65">
        <f t="shared" ref="D24:I24" si="0">C35</f>
        <v>192579</v>
      </c>
      <c r="E24" s="65">
        <f t="shared" si="0"/>
        <v>158799</v>
      </c>
      <c r="F24" s="65">
        <f t="shared" si="0"/>
        <v>581720</v>
      </c>
      <c r="G24" s="65">
        <f t="shared" si="0"/>
        <v>247919</v>
      </c>
      <c r="H24" s="65">
        <f t="shared" si="0"/>
        <v>0</v>
      </c>
      <c r="I24" s="65">
        <f t="shared" si="0"/>
        <v>0</v>
      </c>
    </row>
    <row r="25" spans="1:9" x14ac:dyDescent="0.25">
      <c r="A25" s="59" t="s">
        <v>37</v>
      </c>
      <c r="B25" s="60"/>
      <c r="C25" s="64">
        <v>300803</v>
      </c>
      <c r="D25" s="65">
        <v>1381379</v>
      </c>
      <c r="E25" s="65">
        <v>1724800</v>
      </c>
      <c r="F25" s="65">
        <v>30624</v>
      </c>
      <c r="G25" s="65">
        <v>503600</v>
      </c>
      <c r="H25" s="65">
        <v>503600</v>
      </c>
      <c r="I25" s="65">
        <v>503600</v>
      </c>
    </row>
    <row r="26" spans="1:9" x14ac:dyDescent="0.25">
      <c r="A26" s="59" t="s">
        <v>38</v>
      </c>
      <c r="B26" s="60"/>
      <c r="C26" s="64">
        <v>274901</v>
      </c>
      <c r="D26" s="65">
        <v>1415159</v>
      </c>
      <c r="E26" s="65">
        <v>1301879</v>
      </c>
      <c r="F26" s="64">
        <v>327804</v>
      </c>
      <c r="G26" s="65">
        <f>G24+G25</f>
        <v>751519</v>
      </c>
      <c r="H26" s="65">
        <f>H25</f>
        <v>503600</v>
      </c>
      <c r="I26" s="65">
        <f>I25</f>
        <v>503600</v>
      </c>
    </row>
    <row r="27" spans="1:9" x14ac:dyDescent="0.25">
      <c r="A27" s="59"/>
      <c r="B27" s="60"/>
      <c r="C27" s="64"/>
      <c r="D27" s="65"/>
      <c r="E27" s="65"/>
      <c r="F27" s="65"/>
      <c r="G27" s="65"/>
      <c r="H27" s="65"/>
      <c r="I27" s="65"/>
    </row>
    <row r="28" spans="1:9" x14ac:dyDescent="0.25">
      <c r="A28" s="59" t="s">
        <v>39</v>
      </c>
      <c r="B28" s="29"/>
      <c r="C28" s="66"/>
      <c r="D28" s="66"/>
      <c r="E28" s="66"/>
      <c r="F28" s="66"/>
      <c r="G28" s="66"/>
      <c r="H28" s="66"/>
      <c r="I28" s="64"/>
    </row>
    <row r="29" spans="1:9" x14ac:dyDescent="0.25">
      <c r="A29" s="67" t="s">
        <v>40</v>
      </c>
      <c r="B29" s="60"/>
      <c r="C29" s="64"/>
      <c r="D29" s="68"/>
      <c r="E29" s="66"/>
      <c r="F29" s="66"/>
      <c r="G29" s="66"/>
      <c r="H29" s="66"/>
      <c r="I29" s="64"/>
    </row>
    <row r="30" spans="1:9" x14ac:dyDescent="0.25">
      <c r="A30" s="69"/>
      <c r="B30" s="70"/>
      <c r="C30" s="64">
        <v>-12500</v>
      </c>
      <c r="D30" s="65">
        <v>0</v>
      </c>
      <c r="E30" s="65">
        <v>0</v>
      </c>
      <c r="F30" s="65">
        <v>-36621</v>
      </c>
      <c r="G30" s="65"/>
      <c r="H30" s="65"/>
      <c r="I30" s="65"/>
    </row>
    <row r="31" spans="1:9" x14ac:dyDescent="0.25">
      <c r="A31" s="69"/>
      <c r="B31" s="70"/>
      <c r="C31" s="64"/>
      <c r="D31" s="65"/>
      <c r="E31" s="65"/>
      <c r="F31" s="65"/>
      <c r="G31" s="65"/>
      <c r="H31" s="65"/>
      <c r="I31" s="65"/>
    </row>
    <row r="32" spans="1:9" x14ac:dyDescent="0.25">
      <c r="A32" s="69"/>
      <c r="B32" s="70"/>
      <c r="C32" s="64"/>
      <c r="D32" s="65"/>
      <c r="E32" s="65"/>
      <c r="F32" s="65"/>
      <c r="G32" s="65"/>
      <c r="H32" s="65"/>
      <c r="I32" s="65"/>
    </row>
    <row r="33" spans="1:9" x14ac:dyDescent="0.25">
      <c r="A33" s="59" t="s">
        <v>41</v>
      </c>
      <c r="B33" s="60"/>
      <c r="C33" s="64">
        <f t="shared" ref="C33:I33" si="1">SUM(C30:C32)</f>
        <v>-12500</v>
      </c>
      <c r="D33" s="64">
        <f t="shared" si="1"/>
        <v>0</v>
      </c>
      <c r="E33" s="64">
        <f t="shared" si="1"/>
        <v>0</v>
      </c>
      <c r="F33" s="64">
        <f t="shared" si="1"/>
        <v>-36621</v>
      </c>
      <c r="G33" s="64">
        <f t="shared" si="1"/>
        <v>0</v>
      </c>
      <c r="H33" s="64">
        <f t="shared" si="1"/>
        <v>0</v>
      </c>
      <c r="I33" s="64">
        <f t="shared" si="1"/>
        <v>0</v>
      </c>
    </row>
    <row r="34" spans="1:9" x14ac:dyDescent="0.25">
      <c r="A34" s="59"/>
      <c r="B34" s="60"/>
      <c r="C34" s="64"/>
      <c r="D34" s="65"/>
      <c r="E34" s="65"/>
      <c r="F34" s="65"/>
      <c r="G34" s="65"/>
      <c r="H34" s="65"/>
      <c r="I34" s="65"/>
    </row>
    <row r="35" spans="1:9" x14ac:dyDescent="0.25">
      <c r="A35" s="59" t="s">
        <v>42</v>
      </c>
      <c r="B35" s="60"/>
      <c r="C35" s="64">
        <f t="shared" ref="C35:I35" si="2">+C24+C25-C26+C33</f>
        <v>192579</v>
      </c>
      <c r="D35" s="64">
        <f t="shared" si="2"/>
        <v>158799</v>
      </c>
      <c r="E35" s="64">
        <f t="shared" si="2"/>
        <v>581720</v>
      </c>
      <c r="F35" s="64">
        <f t="shared" si="2"/>
        <v>247919</v>
      </c>
      <c r="G35" s="64">
        <f t="shared" si="2"/>
        <v>0</v>
      </c>
      <c r="H35" s="64">
        <f t="shared" si="2"/>
        <v>0</v>
      </c>
      <c r="I35" s="64">
        <f t="shared" si="2"/>
        <v>0</v>
      </c>
    </row>
    <row r="36" spans="1:9" x14ac:dyDescent="0.25">
      <c r="A36" s="69"/>
      <c r="B36" s="70"/>
      <c r="C36" s="71"/>
      <c r="D36" s="72"/>
      <c r="E36" s="72"/>
      <c r="F36" s="65"/>
      <c r="G36" s="65"/>
      <c r="H36" s="65"/>
      <c r="I36" s="65"/>
    </row>
    <row r="37" spans="1:9" x14ac:dyDescent="0.25">
      <c r="A37" s="59" t="s">
        <v>43</v>
      </c>
      <c r="B37" s="60"/>
      <c r="C37" s="71">
        <v>263405</v>
      </c>
      <c r="D37" s="72">
        <v>1412480</v>
      </c>
      <c r="E37" s="72">
        <v>381315</v>
      </c>
      <c r="F37" s="65">
        <f>36921+60129</f>
        <v>97050</v>
      </c>
      <c r="G37" s="65"/>
      <c r="H37" s="65"/>
      <c r="I37" s="65"/>
    </row>
    <row r="38" spans="1:9" x14ac:dyDescent="0.25">
      <c r="A38" s="69"/>
      <c r="B38" s="70"/>
      <c r="C38" s="71"/>
      <c r="D38" s="72"/>
      <c r="E38" s="72"/>
      <c r="F38" s="65"/>
      <c r="G38" s="65"/>
      <c r="H38" s="65"/>
      <c r="I38" s="65"/>
    </row>
    <row r="39" spans="1:9" x14ac:dyDescent="0.25">
      <c r="A39" s="59" t="s">
        <v>44</v>
      </c>
      <c r="B39" s="73"/>
      <c r="C39" s="74">
        <f t="shared" ref="C39:I39" si="3">C35-C37</f>
        <v>-70826</v>
      </c>
      <c r="D39" s="74">
        <f t="shared" si="3"/>
        <v>-1253681</v>
      </c>
      <c r="E39" s="74">
        <f t="shared" si="3"/>
        <v>200405</v>
      </c>
      <c r="F39" s="75">
        <f t="shared" si="3"/>
        <v>150869</v>
      </c>
      <c r="G39" s="75">
        <f t="shared" si="3"/>
        <v>0</v>
      </c>
      <c r="H39" s="75">
        <f t="shared" si="3"/>
        <v>0</v>
      </c>
      <c r="I39" s="75">
        <f t="shared" si="3"/>
        <v>0</v>
      </c>
    </row>
    <row r="40" spans="1:9" x14ac:dyDescent="0.25">
      <c r="A40" s="76"/>
      <c r="B40" s="76"/>
      <c r="C40" s="77"/>
      <c r="D40" s="77"/>
      <c r="E40" s="77"/>
      <c r="F40" s="77"/>
      <c r="G40" s="77"/>
      <c r="H40" s="77"/>
      <c r="I40" s="77"/>
    </row>
    <row r="41" spans="1:9" x14ac:dyDescent="0.25">
      <c r="A41" s="78" t="s">
        <v>45</v>
      </c>
      <c r="B41" s="28"/>
      <c r="C41" s="79"/>
      <c r="D41" s="79"/>
      <c r="E41" s="79"/>
      <c r="F41" s="79"/>
      <c r="G41" s="79"/>
      <c r="H41" s="79"/>
      <c r="I41" s="79"/>
    </row>
    <row r="42" spans="1:9" x14ac:dyDescent="0.25">
      <c r="A42" s="80" t="s">
        <v>46</v>
      </c>
      <c r="B42" s="70"/>
      <c r="C42" s="72"/>
      <c r="D42" s="72"/>
      <c r="E42" s="72"/>
      <c r="F42" s="72"/>
      <c r="G42" s="72"/>
      <c r="H42" s="72"/>
      <c r="I42" s="72"/>
    </row>
    <row r="43" spans="1:9" x14ac:dyDescent="0.25">
      <c r="A43" s="59"/>
      <c r="B43" s="60"/>
      <c r="C43" s="65"/>
      <c r="D43" s="65"/>
      <c r="E43" s="65"/>
      <c r="F43" s="65"/>
      <c r="G43" s="65"/>
      <c r="H43" s="65"/>
      <c r="I43" s="65"/>
    </row>
    <row r="44" spans="1:9" x14ac:dyDescent="0.25">
      <c r="A44" s="59" t="s">
        <v>47</v>
      </c>
      <c r="B44" s="60"/>
      <c r="C44" s="65"/>
      <c r="D44" s="65"/>
      <c r="E44" s="65"/>
      <c r="F44" s="65"/>
      <c r="G44" s="65"/>
      <c r="H44" s="65"/>
      <c r="I44" s="65"/>
    </row>
    <row r="45" spans="1:9" x14ac:dyDescent="0.25">
      <c r="A45" s="59"/>
      <c r="B45" s="60"/>
      <c r="C45" s="65"/>
      <c r="D45" s="65"/>
      <c r="E45" s="65"/>
      <c r="F45" s="65"/>
      <c r="G45" s="65"/>
      <c r="H45" s="65"/>
      <c r="I45" s="65"/>
    </row>
    <row r="46" spans="1:9" x14ac:dyDescent="0.25">
      <c r="A46" s="112" t="s">
        <v>48</v>
      </c>
      <c r="B46" s="73"/>
      <c r="C46" s="65"/>
      <c r="D46" s="65"/>
      <c r="E46" s="65"/>
      <c r="F46" s="65"/>
      <c r="G46" s="65"/>
      <c r="H46" s="65"/>
      <c r="I46" s="65"/>
    </row>
    <row r="47" spans="1:9" x14ac:dyDescent="0.25">
      <c r="A47" s="113" t="s">
        <v>49</v>
      </c>
      <c r="B47" s="114"/>
      <c r="C47" s="65"/>
      <c r="D47" s="65"/>
      <c r="E47" s="65"/>
      <c r="F47" s="65"/>
      <c r="G47" s="65"/>
      <c r="H47" s="65"/>
      <c r="I47" s="65"/>
    </row>
  </sheetData>
  <sheetProtection selectLockedCells="1"/>
  <mergeCells count="1">
    <mergeCell ref="A20:I20"/>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1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B6C0A-179D-41FB-947F-1F75DB82B859}">
  <sheetPr>
    <pageSetUpPr fitToPage="1"/>
  </sheetPr>
  <dimension ref="A1:I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6" t="s">
        <v>60</v>
      </c>
      <c r="I2" s="28"/>
    </row>
    <row r="3" spans="1:9" x14ac:dyDescent="0.25">
      <c r="A3" s="6" t="s">
        <v>4</v>
      </c>
      <c r="B3" s="28" t="s">
        <v>5</v>
      </c>
      <c r="C3" s="28"/>
      <c r="D3" s="28"/>
      <c r="E3" s="7"/>
      <c r="F3" s="6"/>
      <c r="G3" s="57" t="s">
        <v>6</v>
      </c>
      <c r="H3" s="27" t="s">
        <v>61</v>
      </c>
      <c r="I3" s="29"/>
    </row>
    <row r="4" spans="1:9" x14ac:dyDescent="0.25">
      <c r="A4" s="6" t="s">
        <v>8</v>
      </c>
      <c r="B4" s="26" t="s">
        <v>62</v>
      </c>
      <c r="C4" s="28"/>
      <c r="D4" s="28"/>
      <c r="E4" s="7"/>
      <c r="F4" s="6"/>
      <c r="G4" s="57" t="s">
        <v>10</v>
      </c>
      <c r="H4" s="28" t="s">
        <v>11</v>
      </c>
      <c r="I4" s="28"/>
    </row>
    <row r="5" spans="1:9" x14ac:dyDescent="0.25">
      <c r="A5" s="6" t="s">
        <v>12</v>
      </c>
      <c r="B5" s="28" t="s">
        <v>63</v>
      </c>
      <c r="C5" s="29"/>
      <c r="D5" s="29"/>
      <c r="E5" s="7"/>
      <c r="F5" s="6"/>
      <c r="G5" s="57" t="s">
        <v>14</v>
      </c>
      <c r="H5" s="29" t="s">
        <v>64</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5" t="s">
        <v>65</v>
      </c>
      <c r="B9" s="6"/>
      <c r="C9" s="7"/>
      <c r="D9" s="7"/>
      <c r="E9" s="7"/>
      <c r="F9" s="7"/>
      <c r="G9" s="7"/>
      <c r="H9" s="7"/>
      <c r="I9" s="7"/>
    </row>
    <row r="10" spans="1:9" x14ac:dyDescent="0.25">
      <c r="A10" s="6" t="s">
        <v>66</v>
      </c>
      <c r="B10" s="6"/>
      <c r="C10" s="7"/>
      <c r="D10" s="7"/>
      <c r="E10" s="7"/>
      <c r="F10" s="7"/>
      <c r="G10" s="7"/>
      <c r="H10" s="7"/>
      <c r="I10" s="7"/>
    </row>
    <row r="11" spans="1:9" x14ac:dyDescent="0.25">
      <c r="A11" s="6" t="s">
        <v>18</v>
      </c>
      <c r="B11" s="6"/>
      <c r="C11" s="7"/>
      <c r="D11" s="7"/>
      <c r="E11" s="7"/>
      <c r="F11" s="7"/>
      <c r="G11" s="7"/>
      <c r="H11" s="7"/>
      <c r="I11" s="7"/>
    </row>
    <row r="12" spans="1:9" x14ac:dyDescent="0.25">
      <c r="A12" s="5" t="s">
        <v>19</v>
      </c>
      <c r="B12" s="6"/>
      <c r="C12" s="7"/>
      <c r="D12" s="7"/>
      <c r="E12" s="7"/>
      <c r="F12" s="7"/>
      <c r="G12" s="7"/>
      <c r="H12" s="7"/>
      <c r="I12" s="7"/>
    </row>
    <row r="13" spans="1:9" x14ac:dyDescent="0.25">
      <c r="A13" s="6" t="s">
        <v>20</v>
      </c>
      <c r="B13" s="6"/>
      <c r="C13" s="7"/>
      <c r="D13" s="7"/>
      <c r="E13" s="7"/>
      <c r="F13" s="7"/>
      <c r="G13" s="7"/>
      <c r="H13" s="7"/>
      <c r="I13" s="7"/>
    </row>
    <row r="14" spans="1:9" x14ac:dyDescent="0.25">
      <c r="A14" s="5" t="s">
        <v>67</v>
      </c>
      <c r="B14" s="6"/>
      <c r="C14" s="7"/>
      <c r="D14" s="7"/>
      <c r="E14" s="7"/>
      <c r="F14" s="7"/>
      <c r="G14" s="7"/>
      <c r="H14" s="7"/>
      <c r="I14" s="7"/>
    </row>
    <row r="15" spans="1:9" x14ac:dyDescent="0.25">
      <c r="A15" s="5" t="s">
        <v>68</v>
      </c>
      <c r="B15" s="6"/>
      <c r="C15" s="7"/>
      <c r="D15" s="7"/>
      <c r="E15" s="7"/>
      <c r="F15" s="7"/>
      <c r="G15" s="7"/>
      <c r="H15" s="7"/>
      <c r="I15" s="7"/>
    </row>
    <row r="16" spans="1:9" x14ac:dyDescent="0.25">
      <c r="A16" s="5" t="s">
        <v>22</v>
      </c>
      <c r="B16" s="6"/>
      <c r="C16" s="7"/>
      <c r="D16" s="7"/>
      <c r="E16" s="7"/>
      <c r="F16" s="7"/>
      <c r="G16" s="7"/>
      <c r="H16" s="7"/>
      <c r="I16" s="7"/>
    </row>
    <row r="17" spans="1:9" x14ac:dyDescent="0.25">
      <c r="A17" s="6"/>
      <c r="B17" s="6"/>
      <c r="C17" s="7"/>
      <c r="D17" s="7"/>
      <c r="E17" s="7"/>
      <c r="F17" s="7"/>
      <c r="G17" s="7"/>
      <c r="H17" s="7"/>
      <c r="I17" s="7"/>
    </row>
    <row r="18" spans="1:9" x14ac:dyDescent="0.25">
      <c r="A18" s="5" t="s">
        <v>23</v>
      </c>
      <c r="B18" s="6"/>
      <c r="C18" s="7"/>
      <c r="D18" s="7"/>
      <c r="E18" s="7"/>
      <c r="F18" s="7"/>
      <c r="G18" s="7"/>
      <c r="H18" s="7"/>
      <c r="I18" s="7"/>
    </row>
    <row r="19" spans="1:9" x14ac:dyDescent="0.25">
      <c r="A19" s="25" t="s">
        <v>70</v>
      </c>
      <c r="B19" s="7"/>
      <c r="C19" s="7"/>
      <c r="D19" s="7"/>
      <c r="E19" s="7"/>
      <c r="F19" s="7"/>
      <c r="G19" s="7"/>
      <c r="H19" s="7"/>
      <c r="I19" s="7"/>
    </row>
    <row r="20" spans="1:9" ht="13" x14ac:dyDescent="0.3">
      <c r="A20" s="119" t="s">
        <v>25</v>
      </c>
      <c r="B20" s="120"/>
      <c r="C20" s="120"/>
      <c r="D20" s="120"/>
      <c r="E20" s="120"/>
      <c r="F20" s="120"/>
      <c r="G20" s="120"/>
      <c r="H20" s="120"/>
      <c r="I20" s="121"/>
    </row>
    <row r="21" spans="1:9" x14ac:dyDescent="0.25">
      <c r="A21" s="59"/>
      <c r="B21" s="60"/>
      <c r="C21" s="61" t="s">
        <v>26</v>
      </c>
      <c r="D21" s="61" t="s">
        <v>27</v>
      </c>
      <c r="E21" s="61" t="s">
        <v>28</v>
      </c>
      <c r="F21" s="61" t="s">
        <v>29</v>
      </c>
      <c r="G21" s="61" t="s">
        <v>30</v>
      </c>
      <c r="H21" s="61" t="s">
        <v>31</v>
      </c>
      <c r="I21" s="61" t="s">
        <v>32</v>
      </c>
    </row>
    <row r="22" spans="1:9" x14ac:dyDescent="0.25">
      <c r="A22" s="59"/>
      <c r="B22" s="60"/>
      <c r="C22" s="62" t="s">
        <v>33</v>
      </c>
      <c r="D22" s="63" t="s">
        <v>33</v>
      </c>
      <c r="E22" s="62" t="s">
        <v>33</v>
      </c>
      <c r="F22" s="62" t="s">
        <v>33</v>
      </c>
      <c r="G22" s="62" t="s">
        <v>34</v>
      </c>
      <c r="H22" s="62" t="s">
        <v>34</v>
      </c>
      <c r="I22" s="62" t="s">
        <v>34</v>
      </c>
    </row>
    <row r="23" spans="1:9" x14ac:dyDescent="0.25">
      <c r="A23" s="59" t="s">
        <v>35</v>
      </c>
      <c r="B23" s="60"/>
      <c r="C23" s="64"/>
      <c r="D23" s="65">
        <v>60000</v>
      </c>
      <c r="E23" s="65"/>
      <c r="F23" s="65">
        <v>82000</v>
      </c>
      <c r="G23" s="65"/>
      <c r="H23" s="65">
        <v>65000</v>
      </c>
      <c r="I23" s="65">
        <v>30000</v>
      </c>
    </row>
    <row r="24" spans="1:9" x14ac:dyDescent="0.25">
      <c r="A24" s="59" t="s">
        <v>36</v>
      </c>
      <c r="B24" s="60"/>
      <c r="C24" s="64">
        <v>30593</v>
      </c>
      <c r="D24" s="65">
        <f t="shared" ref="D24:I24" si="0">C35</f>
        <v>43361</v>
      </c>
      <c r="E24" s="65">
        <f t="shared" si="0"/>
        <v>26068</v>
      </c>
      <c r="F24" s="65">
        <f t="shared" si="0"/>
        <v>45660</v>
      </c>
      <c r="G24" s="65">
        <f t="shared" si="0"/>
        <v>25214</v>
      </c>
      <c r="H24" s="65">
        <f t="shared" si="0"/>
        <v>0</v>
      </c>
      <c r="I24" s="65">
        <f t="shared" si="0"/>
        <v>0</v>
      </c>
    </row>
    <row r="25" spans="1:9" x14ac:dyDescent="0.25">
      <c r="A25" s="59" t="s">
        <v>37</v>
      </c>
      <c r="B25" s="60"/>
      <c r="C25" s="64">
        <v>16984</v>
      </c>
      <c r="D25" s="65">
        <v>55478</v>
      </c>
      <c r="E25" s="65">
        <v>49542</v>
      </c>
      <c r="F25" s="65">
        <v>17162</v>
      </c>
      <c r="G25" s="65">
        <v>15258</v>
      </c>
      <c r="H25" s="65">
        <v>65000</v>
      </c>
      <c r="I25" s="65">
        <v>30000</v>
      </c>
    </row>
    <row r="26" spans="1:9" x14ac:dyDescent="0.25">
      <c r="A26" s="59" t="s">
        <v>38</v>
      </c>
      <c r="B26" s="60"/>
      <c r="C26" s="64">
        <v>4216</v>
      </c>
      <c r="D26" s="65">
        <v>72771</v>
      </c>
      <c r="E26" s="65">
        <v>29950</v>
      </c>
      <c r="F26" s="64">
        <v>11264</v>
      </c>
      <c r="G26" s="65">
        <v>40472</v>
      </c>
      <c r="H26" s="65">
        <v>65000</v>
      </c>
      <c r="I26" s="65">
        <v>30000</v>
      </c>
    </row>
    <row r="27" spans="1:9" x14ac:dyDescent="0.25">
      <c r="A27" s="59"/>
      <c r="B27" s="60"/>
      <c r="C27" s="64"/>
      <c r="D27" s="65"/>
      <c r="E27" s="65"/>
      <c r="F27" s="65"/>
      <c r="G27" s="65"/>
      <c r="H27" s="65"/>
      <c r="I27" s="65"/>
    </row>
    <row r="28" spans="1:9" x14ac:dyDescent="0.25">
      <c r="A28" s="59" t="s">
        <v>39</v>
      </c>
      <c r="B28" s="29"/>
      <c r="C28" s="66"/>
      <c r="D28" s="66"/>
      <c r="E28" s="66"/>
      <c r="F28" s="66"/>
      <c r="G28" s="66"/>
      <c r="H28" s="66"/>
      <c r="I28" s="64"/>
    </row>
    <row r="29" spans="1:9" x14ac:dyDescent="0.25">
      <c r="A29" s="67" t="s">
        <v>40</v>
      </c>
      <c r="B29" s="60"/>
      <c r="C29" s="64"/>
      <c r="D29" s="68"/>
      <c r="E29" s="66"/>
      <c r="F29" s="66"/>
      <c r="G29" s="66"/>
      <c r="H29" s="66"/>
      <c r="I29" s="64"/>
    </row>
    <row r="30" spans="1:9" x14ac:dyDescent="0.25">
      <c r="A30" s="69"/>
      <c r="B30" s="70"/>
      <c r="C30" s="64">
        <v>0</v>
      </c>
      <c r="D30" s="65">
        <v>0</v>
      </c>
      <c r="E30" s="65"/>
      <c r="F30" s="65">
        <v>-26344</v>
      </c>
      <c r="G30" s="65"/>
      <c r="H30" s="65"/>
      <c r="I30" s="65"/>
    </row>
    <row r="31" spans="1:9" x14ac:dyDescent="0.25">
      <c r="A31" s="69"/>
      <c r="B31" s="70"/>
      <c r="C31" s="64"/>
      <c r="D31" s="65"/>
      <c r="E31" s="65"/>
      <c r="F31" s="65"/>
      <c r="G31" s="65"/>
      <c r="H31" s="65"/>
      <c r="I31" s="65"/>
    </row>
    <row r="32" spans="1:9" x14ac:dyDescent="0.25">
      <c r="A32" s="69"/>
      <c r="B32" s="70"/>
      <c r="C32" s="64"/>
      <c r="D32" s="65"/>
      <c r="E32" s="65"/>
      <c r="F32" s="65"/>
      <c r="G32" s="65"/>
      <c r="H32" s="65"/>
      <c r="I32" s="65"/>
    </row>
    <row r="33" spans="1:9" x14ac:dyDescent="0.25">
      <c r="A33" s="59" t="s">
        <v>41</v>
      </c>
      <c r="B33" s="60"/>
      <c r="C33" s="64">
        <f t="shared" ref="C33:I33" si="1">SUM(C30:C32)</f>
        <v>0</v>
      </c>
      <c r="D33" s="64">
        <f t="shared" si="1"/>
        <v>0</v>
      </c>
      <c r="E33" s="64">
        <f t="shared" si="1"/>
        <v>0</v>
      </c>
      <c r="F33" s="64">
        <f t="shared" si="1"/>
        <v>-26344</v>
      </c>
      <c r="G33" s="64">
        <f t="shared" si="1"/>
        <v>0</v>
      </c>
      <c r="H33" s="64">
        <f t="shared" si="1"/>
        <v>0</v>
      </c>
      <c r="I33" s="64">
        <f t="shared" si="1"/>
        <v>0</v>
      </c>
    </row>
    <row r="34" spans="1:9" x14ac:dyDescent="0.25">
      <c r="A34" s="59"/>
      <c r="B34" s="60"/>
      <c r="C34" s="64"/>
      <c r="D34" s="65"/>
      <c r="E34" s="65"/>
      <c r="F34" s="65"/>
      <c r="G34" s="65"/>
      <c r="H34" s="65"/>
      <c r="I34" s="65"/>
    </row>
    <row r="35" spans="1:9" x14ac:dyDescent="0.25">
      <c r="A35" s="59" t="s">
        <v>42</v>
      </c>
      <c r="B35" s="60"/>
      <c r="C35" s="64">
        <f>+C24+C25-C26+C33</f>
        <v>43361</v>
      </c>
      <c r="D35" s="64">
        <f t="shared" ref="D35:I35" si="2">+D24+D25-D26+D33</f>
        <v>26068</v>
      </c>
      <c r="E35" s="64">
        <f>+E24+E25-E26+E33</f>
        <v>45660</v>
      </c>
      <c r="F35" s="64">
        <f t="shared" si="2"/>
        <v>25214</v>
      </c>
      <c r="G35" s="64">
        <f>+G24+G25-G26+G33</f>
        <v>0</v>
      </c>
      <c r="H35" s="64">
        <f>+H24+H25-H26+H33</f>
        <v>0</v>
      </c>
      <c r="I35" s="64">
        <f t="shared" si="2"/>
        <v>0</v>
      </c>
    </row>
    <row r="36" spans="1:9" x14ac:dyDescent="0.25">
      <c r="A36" s="69"/>
      <c r="B36" s="70"/>
      <c r="C36" s="71"/>
      <c r="D36" s="72"/>
      <c r="E36" s="72"/>
      <c r="F36" s="65"/>
      <c r="G36" s="65"/>
      <c r="H36" s="65"/>
      <c r="I36" s="65"/>
    </row>
    <row r="37" spans="1:9" x14ac:dyDescent="0.25">
      <c r="A37" s="59" t="s">
        <v>43</v>
      </c>
      <c r="B37" s="60"/>
      <c r="C37" s="71">
        <v>0</v>
      </c>
      <c r="D37" s="72">
        <v>17400</v>
      </c>
      <c r="E37" s="72">
        <v>0</v>
      </c>
      <c r="F37" s="65">
        <v>0</v>
      </c>
      <c r="G37" s="65"/>
      <c r="H37" s="65"/>
      <c r="I37" s="65"/>
    </row>
    <row r="38" spans="1:9" x14ac:dyDescent="0.25">
      <c r="A38" s="69"/>
      <c r="B38" s="70"/>
      <c r="C38" s="71"/>
      <c r="D38" s="72"/>
      <c r="E38" s="72"/>
      <c r="F38" s="65"/>
      <c r="G38" s="65"/>
      <c r="H38" s="65"/>
      <c r="I38" s="65"/>
    </row>
    <row r="39" spans="1:9" x14ac:dyDescent="0.25">
      <c r="A39" s="59" t="s">
        <v>44</v>
      </c>
      <c r="B39" s="73"/>
      <c r="C39" s="74">
        <f>C35-C37</f>
        <v>43361</v>
      </c>
      <c r="D39" s="74">
        <f t="shared" ref="D39:I39" si="3">D35-D37</f>
        <v>8668</v>
      </c>
      <c r="E39" s="74">
        <f t="shared" si="3"/>
        <v>45660</v>
      </c>
      <c r="F39" s="75">
        <f t="shared" si="3"/>
        <v>25214</v>
      </c>
      <c r="G39" s="75">
        <f t="shared" si="3"/>
        <v>0</v>
      </c>
      <c r="H39" s="75">
        <f t="shared" si="3"/>
        <v>0</v>
      </c>
      <c r="I39" s="75">
        <f t="shared" si="3"/>
        <v>0</v>
      </c>
    </row>
    <row r="40" spans="1:9" x14ac:dyDescent="0.25">
      <c r="A40" s="76"/>
      <c r="B40" s="76"/>
      <c r="C40" s="77"/>
      <c r="D40" s="77"/>
      <c r="E40" s="77"/>
      <c r="F40" s="77"/>
      <c r="G40" s="77"/>
      <c r="H40" s="77"/>
      <c r="I40" s="77"/>
    </row>
    <row r="41" spans="1:9" x14ac:dyDescent="0.25">
      <c r="A41" s="78" t="s">
        <v>45</v>
      </c>
      <c r="B41" s="28"/>
      <c r="C41" s="79"/>
      <c r="D41" s="79"/>
      <c r="E41" s="79"/>
      <c r="F41" s="79"/>
      <c r="G41" s="79"/>
      <c r="H41" s="79"/>
      <c r="I41" s="79"/>
    </row>
    <row r="42" spans="1:9" x14ac:dyDescent="0.25">
      <c r="A42" s="80" t="s">
        <v>46</v>
      </c>
      <c r="B42" s="70"/>
      <c r="C42" s="72"/>
      <c r="D42" s="72"/>
      <c r="E42" s="72"/>
      <c r="F42" s="72"/>
      <c r="G42" s="72"/>
      <c r="H42" s="72"/>
      <c r="I42" s="72"/>
    </row>
    <row r="43" spans="1:9" x14ac:dyDescent="0.25">
      <c r="A43" s="59"/>
      <c r="B43" s="60"/>
      <c r="C43" s="65"/>
      <c r="D43" s="65"/>
      <c r="E43" s="65"/>
      <c r="F43" s="65"/>
      <c r="G43" s="65"/>
      <c r="H43" s="65"/>
      <c r="I43" s="65"/>
    </row>
    <row r="44" spans="1:9" x14ac:dyDescent="0.25">
      <c r="A44" s="59" t="s">
        <v>47</v>
      </c>
      <c r="B44" s="60"/>
      <c r="C44" s="65"/>
      <c r="D44" s="65"/>
      <c r="E44" s="65"/>
      <c r="F44" s="65"/>
      <c r="G44" s="65"/>
      <c r="H44" s="65"/>
      <c r="I44" s="65"/>
    </row>
    <row r="45" spans="1:9" x14ac:dyDescent="0.25">
      <c r="A45" s="59"/>
      <c r="B45" s="60"/>
      <c r="C45" s="65"/>
      <c r="D45" s="65"/>
      <c r="E45" s="65"/>
      <c r="F45" s="65"/>
      <c r="G45" s="65"/>
      <c r="H45" s="65"/>
      <c r="I45" s="65"/>
    </row>
    <row r="46" spans="1:9" x14ac:dyDescent="0.25">
      <c r="A46" s="112" t="s">
        <v>48</v>
      </c>
      <c r="B46" s="73"/>
      <c r="C46" s="65"/>
      <c r="D46" s="65"/>
      <c r="E46" s="65"/>
      <c r="F46" s="65"/>
      <c r="G46" s="65"/>
      <c r="H46" s="65"/>
      <c r="I46" s="65"/>
    </row>
    <row r="47" spans="1:9" x14ac:dyDescent="0.25">
      <c r="A47" s="113" t="s">
        <v>49</v>
      </c>
      <c r="B47" s="114"/>
      <c r="C47" s="65"/>
      <c r="D47" s="65"/>
      <c r="E47" s="65"/>
      <c r="F47" s="65"/>
      <c r="G47" s="65"/>
      <c r="H47" s="65"/>
      <c r="I47" s="65"/>
    </row>
  </sheetData>
  <sheetProtection selectLockedCells="1"/>
  <mergeCells count="1">
    <mergeCell ref="A20:I20"/>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1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2881C8-AD05-4865-8A4B-BC0EC4E4B787}">
  <sheetPr>
    <pageSetUpPr fitToPage="1"/>
  </sheetPr>
  <dimension ref="A1:I49"/>
  <sheetViews>
    <sheetView tabSelected="1"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8" t="s">
        <v>60</v>
      </c>
      <c r="I2" s="28"/>
    </row>
    <row r="3" spans="1:9" x14ac:dyDescent="0.25">
      <c r="A3" s="6" t="s">
        <v>4</v>
      </c>
      <c r="B3" s="28" t="s">
        <v>5</v>
      </c>
      <c r="C3" s="28"/>
      <c r="D3" s="28"/>
      <c r="E3" s="7"/>
      <c r="F3" s="6"/>
      <c r="G3" s="57" t="s">
        <v>6</v>
      </c>
      <c r="H3" s="29" t="s">
        <v>61</v>
      </c>
      <c r="I3" s="29"/>
    </row>
    <row r="4" spans="1:9" x14ac:dyDescent="0.25">
      <c r="A4" s="6" t="s">
        <v>8</v>
      </c>
      <c r="B4" s="28" t="s">
        <v>71</v>
      </c>
      <c r="C4" s="28"/>
      <c r="D4" s="28"/>
      <c r="E4" s="7"/>
      <c r="F4" s="6"/>
      <c r="G4" s="57" t="s">
        <v>10</v>
      </c>
      <c r="H4" s="28" t="s">
        <v>11</v>
      </c>
      <c r="I4" s="28"/>
    </row>
    <row r="5" spans="1:9" x14ac:dyDescent="0.25">
      <c r="A5" s="6" t="s">
        <v>12</v>
      </c>
      <c r="B5" s="28" t="s">
        <v>63</v>
      </c>
      <c r="C5" s="28"/>
      <c r="D5" s="28"/>
      <c r="E5" s="7"/>
      <c r="F5" s="6"/>
      <c r="G5" s="57" t="s">
        <v>14</v>
      </c>
      <c r="H5" s="29" t="s">
        <v>72</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6" t="s">
        <v>73</v>
      </c>
      <c r="B9" s="6"/>
      <c r="C9" s="7"/>
      <c r="D9" s="7"/>
      <c r="E9" s="7"/>
      <c r="F9" s="7"/>
      <c r="G9" s="7"/>
      <c r="H9" s="7"/>
      <c r="I9" s="7"/>
    </row>
    <row r="10" spans="1:9" x14ac:dyDescent="0.25">
      <c r="A10" s="5" t="s">
        <v>74</v>
      </c>
      <c r="B10" s="6"/>
      <c r="C10" s="7"/>
      <c r="D10" s="7"/>
      <c r="E10" s="7"/>
      <c r="F10" s="7"/>
      <c r="G10" s="7"/>
      <c r="H10" s="7"/>
      <c r="I10" s="7"/>
    </row>
    <row r="11" spans="1:9" x14ac:dyDescent="0.25">
      <c r="A11" s="6" t="s">
        <v>18</v>
      </c>
      <c r="B11" s="6"/>
      <c r="C11" s="7"/>
      <c r="D11" s="7"/>
      <c r="E11" s="7"/>
      <c r="F11" s="7"/>
      <c r="G11" s="7"/>
      <c r="H11" s="7"/>
      <c r="I11" s="7"/>
    </row>
    <row r="12" spans="1:9" x14ac:dyDescent="0.25">
      <c r="A12" s="6" t="s">
        <v>19</v>
      </c>
      <c r="B12" s="6"/>
      <c r="C12" s="7"/>
      <c r="D12" s="7"/>
      <c r="E12" s="7"/>
      <c r="F12" s="7"/>
      <c r="G12" s="7"/>
      <c r="H12" s="7"/>
      <c r="I12" s="7"/>
    </row>
    <row r="13" spans="1:9" x14ac:dyDescent="0.25">
      <c r="A13" s="6" t="s">
        <v>20</v>
      </c>
      <c r="B13" s="6"/>
      <c r="C13" s="7"/>
      <c r="D13" s="7"/>
      <c r="E13" s="7"/>
      <c r="F13" s="7"/>
      <c r="G13" s="7"/>
      <c r="H13" s="7"/>
      <c r="I13" s="7"/>
    </row>
    <row r="14" spans="1:9" x14ac:dyDescent="0.25">
      <c r="A14" s="6" t="s">
        <v>20</v>
      </c>
      <c r="B14" s="6"/>
      <c r="C14" s="7"/>
      <c r="D14" s="7"/>
      <c r="E14" s="7"/>
      <c r="F14" s="7"/>
      <c r="G14" s="7"/>
      <c r="H14" s="7"/>
      <c r="I14" s="7"/>
    </row>
    <row r="15" spans="1:9" x14ac:dyDescent="0.25">
      <c r="A15" s="5" t="s">
        <v>75</v>
      </c>
      <c r="B15" s="6"/>
      <c r="C15" s="7"/>
      <c r="D15" s="7"/>
      <c r="E15" s="7"/>
      <c r="F15" s="7"/>
      <c r="G15" s="7"/>
      <c r="H15" s="7"/>
      <c r="I15" s="7"/>
    </row>
    <row r="16" spans="1:9" x14ac:dyDescent="0.25">
      <c r="A16" s="5" t="s">
        <v>76</v>
      </c>
      <c r="B16" s="6"/>
      <c r="C16" s="7"/>
      <c r="D16" s="7"/>
      <c r="E16" s="7"/>
      <c r="F16" s="7"/>
      <c r="G16" s="7"/>
      <c r="H16" s="7"/>
      <c r="I16" s="7"/>
    </row>
    <row r="17" spans="1:9" x14ac:dyDescent="0.25">
      <c r="A17" s="5" t="s">
        <v>77</v>
      </c>
      <c r="B17" s="6"/>
      <c r="C17" s="7"/>
      <c r="D17" s="7"/>
      <c r="E17" s="7"/>
      <c r="F17" s="7"/>
      <c r="G17" s="7"/>
      <c r="H17" s="7"/>
      <c r="I17" s="7"/>
    </row>
    <row r="18" spans="1:9" x14ac:dyDescent="0.25">
      <c r="A18" s="5" t="s">
        <v>22</v>
      </c>
      <c r="B18" s="6"/>
      <c r="C18" s="7"/>
      <c r="D18" s="7"/>
      <c r="E18" s="7"/>
      <c r="F18" s="7"/>
      <c r="G18" s="7"/>
      <c r="H18" s="7"/>
      <c r="I18" s="7"/>
    </row>
    <row r="19" spans="1:9" x14ac:dyDescent="0.25">
      <c r="A19" s="6"/>
      <c r="B19" s="6"/>
      <c r="C19" s="7"/>
      <c r="D19" s="7"/>
      <c r="E19" s="7"/>
      <c r="F19" s="7"/>
      <c r="G19" s="7"/>
      <c r="H19" s="7"/>
      <c r="I19" s="7"/>
    </row>
    <row r="20" spans="1:9" x14ac:dyDescent="0.25">
      <c r="A20" s="5" t="s">
        <v>23</v>
      </c>
      <c r="B20" s="6"/>
      <c r="C20" s="7"/>
      <c r="D20" s="7"/>
      <c r="E20" s="7"/>
      <c r="F20" s="7"/>
      <c r="G20" s="7"/>
      <c r="H20" s="7"/>
      <c r="I20" s="7"/>
    </row>
    <row r="21" spans="1:9" x14ac:dyDescent="0.25">
      <c r="A21" s="25" t="s">
        <v>78</v>
      </c>
      <c r="B21" s="7"/>
      <c r="C21" s="7"/>
      <c r="D21" s="7"/>
      <c r="E21" s="7"/>
      <c r="F21" s="7"/>
      <c r="G21" s="7"/>
      <c r="H21" s="7"/>
      <c r="I21" s="7"/>
    </row>
    <row r="22" spans="1:9" ht="13" x14ac:dyDescent="0.3">
      <c r="A22" s="119" t="s">
        <v>25</v>
      </c>
      <c r="B22" s="120"/>
      <c r="C22" s="120"/>
      <c r="D22" s="120"/>
      <c r="E22" s="120"/>
      <c r="F22" s="120"/>
      <c r="G22" s="120"/>
      <c r="H22" s="120"/>
      <c r="I22" s="121"/>
    </row>
    <row r="23" spans="1:9" x14ac:dyDescent="0.25">
      <c r="A23" s="59"/>
      <c r="B23" s="60"/>
      <c r="C23" s="61" t="s">
        <v>26</v>
      </c>
      <c r="D23" s="61" t="s">
        <v>27</v>
      </c>
      <c r="E23" s="61" t="s">
        <v>28</v>
      </c>
      <c r="F23" s="61" t="s">
        <v>29</v>
      </c>
      <c r="G23" s="61" t="s">
        <v>30</v>
      </c>
      <c r="H23" s="61" t="s">
        <v>31</v>
      </c>
      <c r="I23" s="61" t="s">
        <v>32</v>
      </c>
    </row>
    <row r="24" spans="1:9" x14ac:dyDescent="0.25">
      <c r="A24" s="59"/>
      <c r="B24" s="60"/>
      <c r="C24" s="62" t="s">
        <v>33</v>
      </c>
      <c r="D24" s="63" t="s">
        <v>33</v>
      </c>
      <c r="E24" s="62" t="s">
        <v>33</v>
      </c>
      <c r="F24" s="62" t="s">
        <v>33</v>
      </c>
      <c r="G24" s="62" t="s">
        <v>34</v>
      </c>
      <c r="H24" s="62" t="s">
        <v>34</v>
      </c>
      <c r="I24" s="62" t="s">
        <v>34</v>
      </c>
    </row>
    <row r="25" spans="1:9" x14ac:dyDescent="0.25">
      <c r="A25" s="59" t="s">
        <v>35</v>
      </c>
      <c r="B25" s="60"/>
      <c r="C25" s="64">
        <v>297000</v>
      </c>
      <c r="D25" s="65"/>
      <c r="E25" s="65"/>
      <c r="F25" s="65">
        <v>267850</v>
      </c>
      <c r="G25" s="65">
        <v>0</v>
      </c>
      <c r="H25" s="65">
        <v>130000</v>
      </c>
      <c r="I25" s="65">
        <v>100000</v>
      </c>
    </row>
    <row r="26" spans="1:9" x14ac:dyDescent="0.25">
      <c r="A26" s="59" t="s">
        <v>36</v>
      </c>
      <c r="B26" s="60"/>
      <c r="C26" s="64">
        <v>34703</v>
      </c>
      <c r="D26" s="65">
        <f t="shared" ref="D26:I26" si="0">C37</f>
        <v>25962</v>
      </c>
      <c r="E26" s="65">
        <f t="shared" si="0"/>
        <v>46083</v>
      </c>
      <c r="F26" s="65">
        <f t="shared" si="0"/>
        <v>26249</v>
      </c>
      <c r="G26" s="65">
        <f t="shared" si="0"/>
        <v>16638</v>
      </c>
      <c r="H26" s="65">
        <f>G37</f>
        <v>0</v>
      </c>
      <c r="I26" s="65">
        <f t="shared" si="0"/>
        <v>0</v>
      </c>
    </row>
    <row r="27" spans="1:9" x14ac:dyDescent="0.25">
      <c r="A27" s="59" t="s">
        <v>37</v>
      </c>
      <c r="B27" s="60"/>
      <c r="C27" s="64">
        <v>58533</v>
      </c>
      <c r="D27" s="65">
        <v>91962</v>
      </c>
      <c r="E27" s="65">
        <v>45791</v>
      </c>
      <c r="F27" s="65">
        <v>0</v>
      </c>
      <c r="G27" s="65">
        <v>248887</v>
      </c>
      <c r="H27" s="65">
        <v>130000</v>
      </c>
      <c r="I27" s="65">
        <v>100000</v>
      </c>
    </row>
    <row r="28" spans="1:9" x14ac:dyDescent="0.25">
      <c r="A28" s="59" t="s">
        <v>38</v>
      </c>
      <c r="B28" s="60"/>
      <c r="C28" s="64">
        <v>82274</v>
      </c>
      <c r="D28" s="65">
        <v>71841</v>
      </c>
      <c r="E28" s="65">
        <v>65625</v>
      </c>
      <c r="F28" s="64">
        <v>2325</v>
      </c>
      <c r="G28" s="65">
        <v>265525</v>
      </c>
      <c r="H28" s="65">
        <v>130000</v>
      </c>
      <c r="I28" s="65">
        <v>100000</v>
      </c>
    </row>
    <row r="29" spans="1:9" x14ac:dyDescent="0.25">
      <c r="A29" s="59"/>
      <c r="B29" s="60"/>
      <c r="C29" s="64"/>
      <c r="D29" s="65"/>
      <c r="E29" s="65"/>
      <c r="F29" s="65"/>
      <c r="G29" s="65"/>
      <c r="H29" s="65"/>
      <c r="I29" s="65"/>
    </row>
    <row r="30" spans="1:9" x14ac:dyDescent="0.25">
      <c r="A30" s="59" t="s">
        <v>39</v>
      </c>
      <c r="B30" s="29"/>
      <c r="C30" s="66"/>
      <c r="D30" s="66"/>
      <c r="E30" s="66"/>
      <c r="F30" s="66"/>
      <c r="G30" s="66"/>
      <c r="H30" s="66"/>
      <c r="I30" s="64"/>
    </row>
    <row r="31" spans="1:9" x14ac:dyDescent="0.25">
      <c r="A31" s="67" t="s">
        <v>40</v>
      </c>
      <c r="B31" s="60"/>
      <c r="C31" s="64"/>
      <c r="D31" s="68"/>
      <c r="E31" s="66"/>
      <c r="F31" s="66"/>
      <c r="G31" s="66"/>
      <c r="H31" s="66"/>
      <c r="I31" s="64"/>
    </row>
    <row r="32" spans="1:9" x14ac:dyDescent="0.25">
      <c r="A32" s="69"/>
      <c r="B32" s="70"/>
      <c r="C32" s="64">
        <v>15000</v>
      </c>
      <c r="D32" s="65"/>
      <c r="E32" s="65"/>
      <c r="F32" s="65">
        <v>-7286</v>
      </c>
      <c r="G32" s="65"/>
      <c r="H32" s="65"/>
      <c r="I32" s="65"/>
    </row>
    <row r="33" spans="1:9" x14ac:dyDescent="0.25">
      <c r="A33" s="69"/>
      <c r="B33" s="70"/>
      <c r="C33" s="64"/>
      <c r="D33" s="65"/>
      <c r="E33" s="65"/>
      <c r="F33" s="65"/>
      <c r="G33" s="65"/>
      <c r="H33" s="65"/>
      <c r="I33" s="65"/>
    </row>
    <row r="34" spans="1:9" x14ac:dyDescent="0.25">
      <c r="A34" s="69"/>
      <c r="B34" s="70"/>
      <c r="C34" s="64"/>
      <c r="D34" s="65"/>
      <c r="E34" s="65"/>
      <c r="F34" s="65"/>
      <c r="G34" s="65"/>
      <c r="H34" s="65"/>
      <c r="I34" s="65"/>
    </row>
    <row r="35" spans="1:9" x14ac:dyDescent="0.25">
      <c r="A35" s="59" t="s">
        <v>41</v>
      </c>
      <c r="B35" s="60"/>
      <c r="C35" s="64">
        <f t="shared" ref="C35:I35" si="1">SUM(C32:C34)</f>
        <v>15000</v>
      </c>
      <c r="D35" s="64">
        <f t="shared" si="1"/>
        <v>0</v>
      </c>
      <c r="E35" s="64">
        <f t="shared" si="1"/>
        <v>0</v>
      </c>
      <c r="F35" s="64">
        <f t="shared" si="1"/>
        <v>-7286</v>
      </c>
      <c r="G35" s="64">
        <f t="shared" si="1"/>
        <v>0</v>
      </c>
      <c r="H35" s="64">
        <f t="shared" si="1"/>
        <v>0</v>
      </c>
      <c r="I35" s="64">
        <f t="shared" si="1"/>
        <v>0</v>
      </c>
    </row>
    <row r="36" spans="1:9" x14ac:dyDescent="0.25">
      <c r="A36" s="59"/>
      <c r="B36" s="60"/>
      <c r="C36" s="64"/>
      <c r="D36" s="65"/>
      <c r="E36" s="65"/>
      <c r="F36" s="65"/>
      <c r="G36" s="65"/>
      <c r="H36" s="65"/>
      <c r="I36" s="65"/>
    </row>
    <row r="37" spans="1:9" x14ac:dyDescent="0.25">
      <c r="A37" s="59" t="s">
        <v>42</v>
      </c>
      <c r="B37" s="60"/>
      <c r="C37" s="64">
        <f>+C26+C27-C28+C35</f>
        <v>25962</v>
      </c>
      <c r="D37" s="64">
        <f t="shared" ref="D37:I37" si="2">+D26+D27-D28+D35</f>
        <v>46083</v>
      </c>
      <c r="E37" s="64">
        <f t="shared" si="2"/>
        <v>26249</v>
      </c>
      <c r="F37" s="64">
        <f t="shared" si="2"/>
        <v>16638</v>
      </c>
      <c r="G37" s="64">
        <f>+G26+G27-G28+G35</f>
        <v>0</v>
      </c>
      <c r="H37" s="64">
        <f>+H26+H27-H28+H35</f>
        <v>0</v>
      </c>
      <c r="I37" s="64">
        <f t="shared" si="2"/>
        <v>0</v>
      </c>
    </row>
    <row r="38" spans="1:9" x14ac:dyDescent="0.25">
      <c r="A38" s="69"/>
      <c r="B38" s="70"/>
      <c r="C38" s="71"/>
      <c r="D38" s="72"/>
      <c r="E38" s="72"/>
      <c r="F38" s="65"/>
      <c r="G38" s="65"/>
      <c r="H38" s="65"/>
      <c r="I38" s="65"/>
    </row>
    <row r="39" spans="1:9" x14ac:dyDescent="0.25">
      <c r="A39" s="59" t="s">
        <v>43</v>
      </c>
      <c r="B39" s="60"/>
      <c r="C39" s="71">
        <v>9513</v>
      </c>
      <c r="D39" s="72">
        <v>9513</v>
      </c>
      <c r="E39" s="72">
        <v>76660</v>
      </c>
      <c r="F39" s="65">
        <v>101850</v>
      </c>
      <c r="G39" s="65">
        <v>0</v>
      </c>
      <c r="H39" s="65">
        <v>0</v>
      </c>
      <c r="I39" s="65">
        <v>0</v>
      </c>
    </row>
    <row r="40" spans="1:9" x14ac:dyDescent="0.25">
      <c r="A40" s="69"/>
      <c r="B40" s="70"/>
      <c r="C40" s="71"/>
      <c r="D40" s="72"/>
      <c r="E40" s="72"/>
      <c r="F40" s="65"/>
      <c r="G40" s="65"/>
      <c r="H40" s="65"/>
      <c r="I40" s="65"/>
    </row>
    <row r="41" spans="1:9" x14ac:dyDescent="0.25">
      <c r="A41" s="59" t="s">
        <v>44</v>
      </c>
      <c r="B41" s="73"/>
      <c r="C41" s="74">
        <f>C37-C39</f>
        <v>16449</v>
      </c>
      <c r="D41" s="74">
        <f t="shared" ref="D41:I41" si="3">D37-D39</f>
        <v>36570</v>
      </c>
      <c r="E41" s="74">
        <f t="shared" si="3"/>
        <v>-50411</v>
      </c>
      <c r="F41" s="75">
        <f t="shared" si="3"/>
        <v>-85212</v>
      </c>
      <c r="G41" s="75">
        <f t="shared" si="3"/>
        <v>0</v>
      </c>
      <c r="H41" s="75">
        <f t="shared" si="3"/>
        <v>0</v>
      </c>
      <c r="I41" s="75">
        <f t="shared" si="3"/>
        <v>0</v>
      </c>
    </row>
    <row r="42" spans="1:9" x14ac:dyDescent="0.25">
      <c r="A42" s="76"/>
      <c r="B42" s="76"/>
      <c r="C42" s="77"/>
      <c r="D42" s="77"/>
      <c r="E42" s="77"/>
      <c r="F42" s="77"/>
      <c r="G42" s="77"/>
      <c r="H42" s="77"/>
      <c r="I42" s="77"/>
    </row>
    <row r="43" spans="1:9" x14ac:dyDescent="0.25">
      <c r="A43" s="78" t="s">
        <v>45</v>
      </c>
      <c r="B43" s="28"/>
      <c r="C43" s="79"/>
      <c r="D43" s="79"/>
      <c r="E43" s="79"/>
      <c r="F43" s="79"/>
      <c r="G43" s="79"/>
      <c r="H43" s="79"/>
      <c r="I43" s="79"/>
    </row>
    <row r="44" spans="1:9" x14ac:dyDescent="0.25">
      <c r="A44" s="80" t="s">
        <v>46</v>
      </c>
      <c r="B44" s="70"/>
      <c r="C44" s="72"/>
      <c r="D44" s="72"/>
      <c r="E44" s="72"/>
      <c r="F44" s="72"/>
      <c r="G44" s="72"/>
      <c r="H44" s="72"/>
      <c r="I44" s="72"/>
    </row>
    <row r="45" spans="1:9" x14ac:dyDescent="0.25">
      <c r="A45" s="59"/>
      <c r="B45" s="60"/>
      <c r="C45" s="65"/>
      <c r="D45" s="65"/>
      <c r="E45" s="65"/>
      <c r="F45" s="65"/>
      <c r="G45" s="65"/>
      <c r="H45" s="65"/>
      <c r="I45" s="65"/>
    </row>
    <row r="46" spans="1:9" x14ac:dyDescent="0.25">
      <c r="A46" s="59" t="s">
        <v>47</v>
      </c>
      <c r="B46" s="60"/>
      <c r="C46" s="65"/>
      <c r="D46" s="65"/>
      <c r="E46" s="65"/>
      <c r="F46" s="65"/>
      <c r="G46" s="65"/>
      <c r="H46" s="65"/>
      <c r="I46" s="65"/>
    </row>
    <row r="47" spans="1:9" x14ac:dyDescent="0.25">
      <c r="A47" s="59"/>
      <c r="B47" s="60"/>
      <c r="C47" s="65"/>
      <c r="D47" s="65"/>
      <c r="E47" s="65"/>
      <c r="F47" s="65"/>
      <c r="G47" s="65"/>
      <c r="H47" s="65"/>
      <c r="I47" s="65"/>
    </row>
    <row r="48" spans="1:9" x14ac:dyDescent="0.25">
      <c r="A48" s="22" t="s">
        <v>48</v>
      </c>
      <c r="B48" s="14"/>
      <c r="C48" s="11"/>
      <c r="D48" s="11"/>
      <c r="E48" s="10"/>
      <c r="F48" s="10"/>
      <c r="G48" s="10"/>
      <c r="H48" s="10"/>
      <c r="I48" s="10"/>
    </row>
    <row r="49" spans="1:9" x14ac:dyDescent="0.25">
      <c r="A49" s="23" t="s">
        <v>49</v>
      </c>
      <c r="B49" s="24"/>
      <c r="C49" s="11"/>
      <c r="D49" s="11"/>
      <c r="E49" s="10"/>
      <c r="F49" s="10"/>
      <c r="G49" s="10"/>
      <c r="H49" s="10"/>
      <c r="I49" s="10"/>
    </row>
  </sheetData>
  <sheetProtection selectLockedCells="1"/>
  <mergeCells count="1">
    <mergeCell ref="A22:I22"/>
  </mergeCells>
  <printOptions horizontalCentered="1"/>
  <pageMargins left="0.75" right="0.75" top="0.6" bottom="0.55000000000000004" header="0.28000000000000003" footer="0.16"/>
  <pageSetup scale="85"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1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C61AA-29E3-47AA-BDA3-F4CB1F450143}">
  <sheetPr>
    <pageSetUpPr fitToPage="1"/>
  </sheetPr>
  <dimension ref="A1:I47"/>
  <sheetViews>
    <sheetView topLeftCell="A3"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8" t="s">
        <v>79</v>
      </c>
      <c r="I2" s="28"/>
    </row>
    <row r="3" spans="1:9" x14ac:dyDescent="0.25">
      <c r="A3" s="6" t="s">
        <v>4</v>
      </c>
      <c r="B3" s="28" t="s">
        <v>5</v>
      </c>
      <c r="C3" s="28"/>
      <c r="D3" s="28"/>
      <c r="E3" s="7"/>
      <c r="F3" s="6"/>
      <c r="G3" s="57" t="s">
        <v>6</v>
      </c>
      <c r="H3" s="29" t="s">
        <v>80</v>
      </c>
      <c r="I3" s="29"/>
    </row>
    <row r="4" spans="1:9" x14ac:dyDescent="0.25">
      <c r="A4" s="6" t="s">
        <v>8</v>
      </c>
      <c r="B4" s="28" t="s">
        <v>81</v>
      </c>
      <c r="C4" s="28"/>
      <c r="D4" s="28"/>
      <c r="E4" s="7"/>
      <c r="F4" s="6"/>
      <c r="G4" s="57" t="s">
        <v>10</v>
      </c>
      <c r="H4" s="28" t="s">
        <v>11</v>
      </c>
      <c r="I4" s="28"/>
    </row>
    <row r="5" spans="1:9" x14ac:dyDescent="0.25">
      <c r="A5" s="6" t="s">
        <v>12</v>
      </c>
      <c r="B5" s="28" t="s">
        <v>63</v>
      </c>
      <c r="C5" s="28"/>
      <c r="D5" s="28"/>
      <c r="E5" s="7"/>
      <c r="F5" s="6"/>
      <c r="G5" s="57" t="s">
        <v>14</v>
      </c>
      <c r="H5" s="29" t="s">
        <v>82</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6" t="s">
        <v>83</v>
      </c>
      <c r="B9" s="6"/>
      <c r="C9" s="7"/>
      <c r="D9" s="7"/>
      <c r="E9" s="7"/>
      <c r="F9" s="7"/>
      <c r="G9" s="7"/>
      <c r="H9" s="7"/>
      <c r="I9" s="7"/>
    </row>
    <row r="10" spans="1:9" x14ac:dyDescent="0.25">
      <c r="A10" s="6" t="s">
        <v>84</v>
      </c>
      <c r="B10" s="6"/>
      <c r="C10" s="7"/>
      <c r="D10" s="7"/>
      <c r="E10" s="7"/>
      <c r="F10" s="7"/>
      <c r="G10" s="7"/>
      <c r="H10" s="7"/>
      <c r="I10" s="7"/>
    </row>
    <row r="11" spans="1:9" x14ac:dyDescent="0.25">
      <c r="A11" s="6" t="s">
        <v>18</v>
      </c>
      <c r="B11" s="6"/>
      <c r="C11" s="7"/>
      <c r="D11" s="7"/>
      <c r="E11" s="7"/>
      <c r="F11" s="7"/>
      <c r="G11" s="7"/>
      <c r="H11" s="7"/>
      <c r="I11" s="7"/>
    </row>
    <row r="12" spans="1:9" x14ac:dyDescent="0.25">
      <c r="A12" s="6" t="s">
        <v>85</v>
      </c>
      <c r="B12" s="6"/>
      <c r="C12" s="7"/>
      <c r="D12" s="7"/>
      <c r="E12" s="7"/>
      <c r="F12" s="7"/>
      <c r="G12" s="7"/>
      <c r="H12" s="7"/>
      <c r="I12" s="7"/>
    </row>
    <row r="13" spans="1:9" x14ac:dyDescent="0.25">
      <c r="A13" s="6" t="s">
        <v>20</v>
      </c>
      <c r="B13" s="6"/>
      <c r="C13" s="7"/>
      <c r="D13" s="7"/>
      <c r="E13" s="7"/>
      <c r="F13" s="7"/>
      <c r="G13" s="7"/>
      <c r="H13" s="7"/>
      <c r="I13" s="7"/>
    </row>
    <row r="14" spans="1:9" x14ac:dyDescent="0.25">
      <c r="A14" s="5" t="s">
        <v>86</v>
      </c>
      <c r="B14" s="6"/>
      <c r="C14" s="7"/>
      <c r="D14" s="7"/>
      <c r="E14" s="7"/>
      <c r="F14" s="7"/>
      <c r="G14" s="7"/>
      <c r="H14" s="7"/>
      <c r="I14" s="7"/>
    </row>
    <row r="15" spans="1:9" x14ac:dyDescent="0.25">
      <c r="A15" s="5" t="s">
        <v>22</v>
      </c>
      <c r="B15" s="6"/>
      <c r="C15" s="7"/>
      <c r="D15" s="7"/>
      <c r="E15" s="7"/>
      <c r="F15" s="7"/>
      <c r="G15" s="7"/>
      <c r="H15" s="7"/>
      <c r="I15" s="7"/>
    </row>
    <row r="16" spans="1:9" x14ac:dyDescent="0.25">
      <c r="A16" s="6"/>
      <c r="B16" s="6"/>
      <c r="C16" s="7"/>
      <c r="D16" s="7"/>
      <c r="E16" s="7"/>
      <c r="F16" s="7"/>
      <c r="G16" s="7"/>
      <c r="H16" s="7"/>
      <c r="I16" s="7"/>
    </row>
    <row r="17" spans="1:9" x14ac:dyDescent="0.25">
      <c r="A17" s="5" t="s">
        <v>23</v>
      </c>
      <c r="B17" s="6"/>
      <c r="C17" s="7"/>
      <c r="D17" s="7"/>
      <c r="E17" s="7"/>
      <c r="F17" s="7"/>
      <c r="G17" s="7"/>
      <c r="H17" s="7"/>
      <c r="I17" s="7"/>
    </row>
    <row r="18" spans="1:9" x14ac:dyDescent="0.25">
      <c r="A18" s="25" t="s">
        <v>87</v>
      </c>
      <c r="B18" s="7"/>
      <c r="C18" s="7"/>
      <c r="D18" s="7"/>
      <c r="E18" s="7"/>
      <c r="F18" s="7"/>
      <c r="G18" s="7"/>
      <c r="H18" s="7"/>
      <c r="I18" s="7"/>
    </row>
    <row r="19" spans="1:9" ht="13" x14ac:dyDescent="0.3">
      <c r="A19" s="119" t="s">
        <v>25</v>
      </c>
      <c r="B19" s="120"/>
      <c r="C19" s="120"/>
      <c r="D19" s="120"/>
      <c r="E19" s="120"/>
      <c r="F19" s="120"/>
      <c r="G19" s="120"/>
      <c r="H19" s="120"/>
      <c r="I19" s="121"/>
    </row>
    <row r="20" spans="1:9" x14ac:dyDescent="0.25">
      <c r="A20" s="59"/>
      <c r="B20" s="60"/>
      <c r="C20" s="61" t="s">
        <v>26</v>
      </c>
      <c r="D20" s="61" t="s">
        <v>27</v>
      </c>
      <c r="E20" s="61" t="s">
        <v>28</v>
      </c>
      <c r="F20" s="61" t="s">
        <v>29</v>
      </c>
      <c r="G20" s="61" t="s">
        <v>30</v>
      </c>
      <c r="H20" s="61" t="s">
        <v>31</v>
      </c>
      <c r="I20" s="61" t="s">
        <v>32</v>
      </c>
    </row>
    <row r="21" spans="1:9" x14ac:dyDescent="0.25">
      <c r="A21" s="59"/>
      <c r="B21" s="60"/>
      <c r="C21" s="62" t="s">
        <v>33</v>
      </c>
      <c r="D21" s="63" t="s">
        <v>33</v>
      </c>
      <c r="E21" s="62" t="s">
        <v>33</v>
      </c>
      <c r="F21" s="62" t="s">
        <v>33</v>
      </c>
      <c r="G21" s="62" t="s">
        <v>34</v>
      </c>
      <c r="H21" s="62" t="s">
        <v>34</v>
      </c>
      <c r="I21" s="62" t="s">
        <v>34</v>
      </c>
    </row>
    <row r="22" spans="1:9" x14ac:dyDescent="0.25">
      <c r="A22" s="59" t="s">
        <v>35</v>
      </c>
      <c r="B22" s="60"/>
      <c r="C22" s="64"/>
      <c r="D22" s="65"/>
      <c r="E22" s="65"/>
      <c r="F22" s="65">
        <v>665000</v>
      </c>
      <c r="G22" s="65"/>
      <c r="H22" s="65">
        <v>500000</v>
      </c>
      <c r="I22" s="65">
        <v>500000</v>
      </c>
    </row>
    <row r="23" spans="1:9" x14ac:dyDescent="0.25">
      <c r="A23" s="59" t="s">
        <v>36</v>
      </c>
      <c r="B23" s="60"/>
      <c r="C23" s="64">
        <v>118779</v>
      </c>
      <c r="D23" s="65">
        <f t="shared" ref="D23:I23" si="0">C34</f>
        <v>88996</v>
      </c>
      <c r="E23" s="65">
        <f t="shared" si="0"/>
        <v>66372</v>
      </c>
      <c r="F23" s="65">
        <f>E34</f>
        <v>112613</v>
      </c>
      <c r="G23" s="65">
        <f t="shared" si="0"/>
        <v>91999</v>
      </c>
      <c r="H23" s="65">
        <f>G34</f>
        <v>0</v>
      </c>
      <c r="I23" s="65">
        <f t="shared" si="0"/>
        <v>0</v>
      </c>
    </row>
    <row r="24" spans="1:9" x14ac:dyDescent="0.25">
      <c r="A24" s="59" t="s">
        <v>37</v>
      </c>
      <c r="B24" s="60"/>
      <c r="C24" s="64">
        <v>157326</v>
      </c>
      <c r="D24" s="65">
        <v>306870</v>
      </c>
      <c r="E24" s="65">
        <v>349811</v>
      </c>
      <c r="F24" s="65">
        <v>161599</v>
      </c>
      <c r="G24" s="65">
        <v>390788</v>
      </c>
      <c r="H24" s="65">
        <v>500000</v>
      </c>
      <c r="I24" s="65">
        <v>500000</v>
      </c>
    </row>
    <row r="25" spans="1:9" x14ac:dyDescent="0.25">
      <c r="A25" s="59" t="s">
        <v>38</v>
      </c>
      <c r="B25" s="60"/>
      <c r="C25" s="64">
        <v>187109</v>
      </c>
      <c r="D25" s="65">
        <v>329494</v>
      </c>
      <c r="E25" s="65">
        <v>303570</v>
      </c>
      <c r="F25" s="64">
        <v>182213</v>
      </c>
      <c r="G25" s="65">
        <v>482787</v>
      </c>
      <c r="H25" s="65">
        <v>500000</v>
      </c>
      <c r="I25" s="65">
        <v>500000</v>
      </c>
    </row>
    <row r="26" spans="1:9" x14ac:dyDescent="0.25">
      <c r="A26" s="59"/>
      <c r="B26" s="60"/>
      <c r="C26" s="64"/>
      <c r="D26" s="65"/>
      <c r="E26" s="65"/>
      <c r="F26" s="65"/>
      <c r="G26" s="65"/>
      <c r="H26" s="65"/>
      <c r="I26" s="65"/>
    </row>
    <row r="27" spans="1:9" x14ac:dyDescent="0.25">
      <c r="A27" s="59" t="s">
        <v>39</v>
      </c>
      <c r="B27" s="29"/>
      <c r="C27" s="66"/>
      <c r="D27" s="66"/>
      <c r="E27" s="66"/>
      <c r="F27" s="66"/>
      <c r="G27" s="66"/>
      <c r="H27" s="66"/>
      <c r="I27" s="64"/>
    </row>
    <row r="28" spans="1:9" x14ac:dyDescent="0.25">
      <c r="A28" s="67" t="s">
        <v>40</v>
      </c>
      <c r="B28" s="60"/>
      <c r="C28" s="64"/>
      <c r="D28" s="68"/>
      <c r="E28" s="66"/>
      <c r="F28" s="66"/>
      <c r="G28" s="66"/>
      <c r="H28" s="66"/>
      <c r="I28" s="64"/>
    </row>
    <row r="29" spans="1:9" x14ac:dyDescent="0.25">
      <c r="A29" s="69"/>
      <c r="B29" s="70"/>
      <c r="C29" s="64">
        <v>0</v>
      </c>
      <c r="D29" s="65"/>
      <c r="E29" s="65"/>
      <c r="F29" s="65"/>
      <c r="G29" s="65"/>
      <c r="H29" s="65"/>
      <c r="I29" s="65"/>
    </row>
    <row r="30" spans="1:9" x14ac:dyDescent="0.25">
      <c r="A30" s="69"/>
      <c r="B30" s="70"/>
      <c r="C30" s="64"/>
      <c r="D30" s="65"/>
      <c r="E30" s="65"/>
      <c r="F30" s="65"/>
      <c r="G30" s="65"/>
      <c r="H30" s="65"/>
      <c r="I30" s="65"/>
    </row>
    <row r="31" spans="1:9" x14ac:dyDescent="0.25">
      <c r="A31" s="69"/>
      <c r="B31" s="70"/>
      <c r="C31" s="64"/>
      <c r="D31" s="65"/>
      <c r="E31" s="65"/>
      <c r="F31" s="65"/>
      <c r="G31" s="65"/>
      <c r="H31" s="65"/>
      <c r="I31" s="65"/>
    </row>
    <row r="32" spans="1:9" x14ac:dyDescent="0.25">
      <c r="A32" s="59" t="s">
        <v>41</v>
      </c>
      <c r="B32" s="60"/>
      <c r="C32" s="64">
        <f t="shared" ref="C32:I32" si="1">SUM(C29:C31)</f>
        <v>0</v>
      </c>
      <c r="D32" s="64">
        <f t="shared" si="1"/>
        <v>0</v>
      </c>
      <c r="E32" s="64">
        <f t="shared" si="1"/>
        <v>0</v>
      </c>
      <c r="F32" s="64">
        <f t="shared" si="1"/>
        <v>0</v>
      </c>
      <c r="G32" s="64">
        <f t="shared" si="1"/>
        <v>0</v>
      </c>
      <c r="H32" s="64">
        <f t="shared" si="1"/>
        <v>0</v>
      </c>
      <c r="I32" s="64">
        <f t="shared" si="1"/>
        <v>0</v>
      </c>
    </row>
    <row r="33" spans="1:9" x14ac:dyDescent="0.25">
      <c r="A33" s="59"/>
      <c r="B33" s="60"/>
      <c r="C33" s="64"/>
      <c r="D33" s="65"/>
      <c r="E33" s="65"/>
      <c r="F33" s="65"/>
      <c r="G33" s="65"/>
      <c r="H33" s="65"/>
      <c r="I33" s="65"/>
    </row>
    <row r="34" spans="1:9" x14ac:dyDescent="0.25">
      <c r="A34" s="59" t="s">
        <v>42</v>
      </c>
      <c r="B34" s="60"/>
      <c r="C34" s="64">
        <f>+C23+C24-C25+C32</f>
        <v>88996</v>
      </c>
      <c r="D34" s="64">
        <f t="shared" ref="D34:I34" si="2">+D23+D24-D25+D32</f>
        <v>66372</v>
      </c>
      <c r="E34" s="64">
        <f t="shared" si="2"/>
        <v>112613</v>
      </c>
      <c r="F34" s="64">
        <f t="shared" si="2"/>
        <v>91999</v>
      </c>
      <c r="G34" s="64">
        <f>+G23+G24-G25+G32</f>
        <v>0</v>
      </c>
      <c r="H34" s="64">
        <f>+H23+H24-H25+H32</f>
        <v>0</v>
      </c>
      <c r="I34" s="64">
        <f t="shared" si="2"/>
        <v>0</v>
      </c>
    </row>
    <row r="35" spans="1:9" x14ac:dyDescent="0.25">
      <c r="A35" s="69"/>
      <c r="B35" s="70"/>
      <c r="C35" s="71"/>
      <c r="D35" s="72"/>
      <c r="E35" s="72"/>
      <c r="F35" s="65"/>
      <c r="G35" s="65"/>
      <c r="H35" s="65"/>
      <c r="I35" s="65"/>
    </row>
    <row r="36" spans="1:9" x14ac:dyDescent="0.25">
      <c r="A36" s="59" t="s">
        <v>43</v>
      </c>
      <c r="B36" s="60"/>
      <c r="C36" s="71">
        <v>125099</v>
      </c>
      <c r="D36" s="72">
        <v>287741</v>
      </c>
      <c r="E36" s="72">
        <v>154706</v>
      </c>
      <c r="F36" s="65">
        <f>6475+304362</f>
        <v>310837</v>
      </c>
      <c r="G36" s="65">
        <v>0</v>
      </c>
      <c r="H36" s="65"/>
      <c r="I36" s="65"/>
    </row>
    <row r="37" spans="1:9" x14ac:dyDescent="0.25">
      <c r="A37" s="69"/>
      <c r="B37" s="70"/>
      <c r="C37" s="71"/>
      <c r="D37" s="72"/>
      <c r="E37" s="72"/>
      <c r="F37" s="65"/>
      <c r="G37" s="65"/>
      <c r="H37" s="65"/>
      <c r="I37" s="65"/>
    </row>
    <row r="38" spans="1:9" x14ac:dyDescent="0.25">
      <c r="A38" s="59" t="s">
        <v>44</v>
      </c>
      <c r="B38" s="73"/>
      <c r="C38" s="74">
        <f>C34-C36</f>
        <v>-36103</v>
      </c>
      <c r="D38" s="74">
        <f t="shared" ref="D38:I38" si="3">D34-D36</f>
        <v>-221369</v>
      </c>
      <c r="E38" s="74">
        <f t="shared" si="3"/>
        <v>-42093</v>
      </c>
      <c r="F38" s="75">
        <f t="shared" si="3"/>
        <v>-218838</v>
      </c>
      <c r="G38" s="75">
        <f t="shared" si="3"/>
        <v>0</v>
      </c>
      <c r="H38" s="75">
        <f t="shared" si="3"/>
        <v>0</v>
      </c>
      <c r="I38" s="75">
        <f t="shared" si="3"/>
        <v>0</v>
      </c>
    </row>
    <row r="39" spans="1:9" x14ac:dyDescent="0.25">
      <c r="A39" s="76"/>
      <c r="B39" s="76"/>
      <c r="C39" s="77"/>
      <c r="D39" s="77"/>
      <c r="E39" s="77"/>
      <c r="F39" s="77"/>
      <c r="G39" s="77"/>
      <c r="H39" s="77"/>
      <c r="I39" s="77"/>
    </row>
    <row r="40" spans="1:9" x14ac:dyDescent="0.25">
      <c r="A40" s="78" t="s">
        <v>45</v>
      </c>
      <c r="B40" s="28"/>
      <c r="C40" s="79"/>
      <c r="D40" s="79"/>
      <c r="E40" s="79"/>
      <c r="F40" s="79"/>
      <c r="G40" s="79"/>
      <c r="H40" s="79"/>
      <c r="I40" s="79"/>
    </row>
    <row r="41" spans="1:9" x14ac:dyDescent="0.25">
      <c r="A41" s="80" t="s">
        <v>46</v>
      </c>
      <c r="B41" s="70"/>
      <c r="C41" s="72"/>
      <c r="D41" s="72"/>
      <c r="E41" s="72"/>
      <c r="F41" s="72"/>
      <c r="G41" s="72"/>
      <c r="H41" s="72"/>
      <c r="I41" s="72"/>
    </row>
    <row r="42" spans="1:9" x14ac:dyDescent="0.25">
      <c r="A42" s="59"/>
      <c r="B42" s="60"/>
      <c r="C42" s="65"/>
      <c r="D42" s="65"/>
      <c r="E42" s="65"/>
      <c r="F42" s="65"/>
      <c r="G42" s="65"/>
      <c r="H42" s="65"/>
      <c r="I42" s="65"/>
    </row>
    <row r="43" spans="1:9" x14ac:dyDescent="0.25">
      <c r="A43" s="59" t="s">
        <v>47</v>
      </c>
      <c r="B43" s="60"/>
      <c r="C43" s="65"/>
      <c r="D43" s="65"/>
      <c r="E43" s="65"/>
      <c r="F43" s="65"/>
      <c r="G43" s="65"/>
      <c r="H43" s="65"/>
      <c r="I43" s="65"/>
    </row>
    <row r="44" spans="1:9" x14ac:dyDescent="0.25">
      <c r="A44" s="59"/>
      <c r="B44" s="60"/>
      <c r="C44" s="65"/>
      <c r="D44" s="65"/>
      <c r="E44" s="65"/>
      <c r="F44" s="65"/>
      <c r="G44" s="65"/>
      <c r="H44" s="65"/>
      <c r="I44" s="65"/>
    </row>
    <row r="45" spans="1:9" x14ac:dyDescent="0.25">
      <c r="A45" s="112" t="s">
        <v>48</v>
      </c>
      <c r="B45" s="73"/>
      <c r="C45" s="65"/>
      <c r="D45" s="65"/>
      <c r="E45" s="65"/>
      <c r="F45" s="65"/>
      <c r="G45" s="65"/>
      <c r="H45" s="65"/>
      <c r="I45" s="65"/>
    </row>
    <row r="46" spans="1:9" x14ac:dyDescent="0.25">
      <c r="A46" s="113" t="s">
        <v>49</v>
      </c>
      <c r="B46" s="114"/>
      <c r="C46" s="65"/>
      <c r="D46" s="65"/>
      <c r="E46" s="65"/>
      <c r="F46" s="65"/>
      <c r="G46" s="65"/>
      <c r="H46" s="65"/>
      <c r="I46" s="65"/>
    </row>
    <row r="47" spans="1:9" x14ac:dyDescent="0.25">
      <c r="A47" s="6"/>
      <c r="B47" s="6"/>
      <c r="C47" s="6"/>
      <c r="D47" s="6"/>
      <c r="E47" s="6"/>
      <c r="F47" s="6"/>
      <c r="G47" s="6"/>
      <c r="H47" s="6"/>
      <c r="I47" s="6"/>
    </row>
  </sheetData>
  <sheetProtection selectLockedCells="1"/>
  <mergeCells count="1">
    <mergeCell ref="A19:I19"/>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1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2648A8-6901-4F1E-BD9C-7E44535F34AA}">
  <sheetPr>
    <pageSetUpPr fitToPage="1"/>
  </sheetPr>
  <dimension ref="A1:I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8" t="s">
        <v>79</v>
      </c>
      <c r="I2" s="28"/>
    </row>
    <row r="3" spans="1:9" x14ac:dyDescent="0.25">
      <c r="A3" s="6" t="s">
        <v>4</v>
      </c>
      <c r="B3" s="28" t="s">
        <v>5</v>
      </c>
      <c r="C3" s="28"/>
      <c r="D3" s="28"/>
      <c r="E3" s="7"/>
      <c r="F3" s="6"/>
      <c r="G3" s="57" t="s">
        <v>6</v>
      </c>
      <c r="H3" s="29" t="s">
        <v>80</v>
      </c>
      <c r="I3" s="28"/>
    </row>
    <row r="4" spans="1:9" x14ac:dyDescent="0.25">
      <c r="A4" s="6" t="s">
        <v>8</v>
      </c>
      <c r="B4" s="28" t="s">
        <v>88</v>
      </c>
      <c r="C4" s="28"/>
      <c r="D4" s="28"/>
      <c r="E4" s="7"/>
      <c r="F4" s="6"/>
      <c r="G4" s="57" t="s">
        <v>10</v>
      </c>
      <c r="H4" s="28" t="s">
        <v>11</v>
      </c>
      <c r="I4" s="28"/>
    </row>
    <row r="5" spans="1:9" x14ac:dyDescent="0.25">
      <c r="A5" s="6" t="s">
        <v>12</v>
      </c>
      <c r="B5" s="28" t="s">
        <v>63</v>
      </c>
      <c r="C5" s="28"/>
      <c r="D5" s="28"/>
      <c r="E5" s="7"/>
      <c r="F5" s="6"/>
      <c r="G5" s="57" t="s">
        <v>14</v>
      </c>
      <c r="H5" s="29" t="s">
        <v>89</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6" t="s">
        <v>83</v>
      </c>
      <c r="B9" s="6"/>
      <c r="C9" s="7"/>
      <c r="D9" s="7"/>
      <c r="E9" s="7"/>
      <c r="F9" s="7"/>
      <c r="G9" s="7"/>
      <c r="H9" s="7"/>
      <c r="I9" s="7"/>
    </row>
    <row r="10" spans="1:9" x14ac:dyDescent="0.25">
      <c r="A10" s="6" t="s">
        <v>84</v>
      </c>
      <c r="B10" s="6"/>
      <c r="C10" s="7"/>
      <c r="D10" s="7"/>
      <c r="E10" s="7"/>
      <c r="F10" s="7"/>
      <c r="G10" s="7"/>
      <c r="H10" s="7"/>
      <c r="I10" s="7"/>
    </row>
    <row r="11" spans="1:9" x14ac:dyDescent="0.25">
      <c r="A11" s="6" t="s">
        <v>18</v>
      </c>
      <c r="B11" s="6"/>
      <c r="C11" s="7"/>
      <c r="D11" s="7"/>
      <c r="E11" s="7"/>
      <c r="F11" s="7"/>
      <c r="G11" s="7"/>
      <c r="H11" s="7"/>
      <c r="I11" s="7"/>
    </row>
    <row r="12" spans="1:9" x14ac:dyDescent="0.25">
      <c r="A12" s="6" t="s">
        <v>19</v>
      </c>
      <c r="B12" s="6"/>
      <c r="C12" s="7"/>
      <c r="D12" s="7"/>
      <c r="E12" s="7"/>
      <c r="F12" s="7"/>
      <c r="G12" s="7"/>
      <c r="H12" s="7"/>
      <c r="I12" s="7"/>
    </row>
    <row r="13" spans="1:9" x14ac:dyDescent="0.25">
      <c r="A13" s="6" t="s">
        <v>20</v>
      </c>
      <c r="B13" s="6"/>
      <c r="C13" s="7"/>
      <c r="D13" s="7"/>
      <c r="E13" s="7"/>
      <c r="F13" s="7"/>
      <c r="G13" s="7"/>
      <c r="H13" s="7"/>
      <c r="I13" s="7"/>
    </row>
    <row r="14" spans="1:9" x14ac:dyDescent="0.25">
      <c r="A14" s="5" t="s">
        <v>90</v>
      </c>
      <c r="B14" s="6"/>
      <c r="C14" s="7"/>
      <c r="D14" s="7"/>
      <c r="E14" s="7"/>
      <c r="F14" s="7"/>
      <c r="G14" s="7"/>
      <c r="H14" s="7"/>
      <c r="I14" s="7"/>
    </row>
    <row r="15" spans="1:9" x14ac:dyDescent="0.25">
      <c r="A15" s="5" t="s">
        <v>22</v>
      </c>
      <c r="B15" s="6"/>
      <c r="C15" s="7"/>
      <c r="D15" s="7"/>
      <c r="E15" s="7"/>
      <c r="F15" s="7"/>
      <c r="G15" s="7"/>
      <c r="H15" s="7"/>
      <c r="I15" s="7"/>
    </row>
    <row r="16" spans="1:9" x14ac:dyDescent="0.25">
      <c r="A16" s="6"/>
      <c r="B16" s="6"/>
      <c r="C16" s="7"/>
      <c r="D16" s="7"/>
      <c r="E16" s="7"/>
      <c r="F16" s="7"/>
      <c r="G16" s="7"/>
      <c r="H16" s="7"/>
      <c r="I16" s="7"/>
    </row>
    <row r="17" spans="1:9" x14ac:dyDescent="0.25">
      <c r="A17" s="5" t="s">
        <v>23</v>
      </c>
      <c r="B17" s="6"/>
      <c r="C17" s="7"/>
      <c r="D17" s="7"/>
      <c r="E17" s="7"/>
      <c r="F17" s="7"/>
      <c r="G17" s="7"/>
      <c r="H17" s="7"/>
      <c r="I17" s="7"/>
    </row>
    <row r="18" spans="1:9" x14ac:dyDescent="0.25">
      <c r="A18" s="25" t="s">
        <v>91</v>
      </c>
      <c r="B18" s="7"/>
      <c r="C18" s="7"/>
      <c r="D18" s="7"/>
      <c r="E18" s="7"/>
      <c r="F18" s="7"/>
      <c r="G18" s="7"/>
      <c r="H18" s="7"/>
      <c r="I18" s="7"/>
    </row>
    <row r="19" spans="1:9" ht="13" x14ac:dyDescent="0.3">
      <c r="A19" s="119" t="s">
        <v>25</v>
      </c>
      <c r="B19" s="120"/>
      <c r="C19" s="120"/>
      <c r="D19" s="120"/>
      <c r="E19" s="120"/>
      <c r="F19" s="120"/>
      <c r="G19" s="120"/>
      <c r="H19" s="120"/>
      <c r="I19" s="121"/>
    </row>
    <row r="20" spans="1:9" x14ac:dyDescent="0.25">
      <c r="A20" s="59"/>
      <c r="B20" s="60"/>
      <c r="C20" s="61" t="s">
        <v>26</v>
      </c>
      <c r="D20" s="61" t="s">
        <v>27</v>
      </c>
      <c r="E20" s="61" t="s">
        <v>28</v>
      </c>
      <c r="F20" s="61" t="s">
        <v>29</v>
      </c>
      <c r="G20" s="61" t="s">
        <v>30</v>
      </c>
      <c r="H20" s="61" t="s">
        <v>31</v>
      </c>
      <c r="I20" s="61" t="s">
        <v>32</v>
      </c>
    </row>
    <row r="21" spans="1:9" x14ac:dyDescent="0.25">
      <c r="A21" s="59"/>
      <c r="B21" s="60"/>
      <c r="C21" s="62" t="s">
        <v>33</v>
      </c>
      <c r="D21" s="63" t="s">
        <v>33</v>
      </c>
      <c r="E21" s="62" t="s">
        <v>33</v>
      </c>
      <c r="F21" s="62" t="s">
        <v>33</v>
      </c>
      <c r="G21" s="62" t="s">
        <v>34</v>
      </c>
      <c r="H21" s="62" t="s">
        <v>34</v>
      </c>
      <c r="I21" s="62" t="s">
        <v>34</v>
      </c>
    </row>
    <row r="22" spans="1:9" x14ac:dyDescent="0.25">
      <c r="A22" s="59" t="s">
        <v>35</v>
      </c>
      <c r="B22" s="60"/>
      <c r="C22" s="64">
        <v>515000</v>
      </c>
      <c r="D22" s="65"/>
      <c r="E22" s="65"/>
      <c r="F22" s="65"/>
      <c r="G22" s="65"/>
      <c r="H22" s="65"/>
      <c r="I22" s="65"/>
    </row>
    <row r="23" spans="1:9" x14ac:dyDescent="0.25">
      <c r="A23" s="59" t="s">
        <v>36</v>
      </c>
      <c r="B23" s="60"/>
      <c r="C23" s="64">
        <v>4706</v>
      </c>
      <c r="D23" s="65">
        <f t="shared" ref="D23:I23" si="0">C34</f>
        <v>7722</v>
      </c>
      <c r="E23" s="65">
        <f t="shared" si="0"/>
        <v>12511</v>
      </c>
      <c r="F23" s="65">
        <f t="shared" si="0"/>
        <v>6702</v>
      </c>
      <c r="G23" s="65">
        <f t="shared" si="0"/>
        <v>4178</v>
      </c>
      <c r="H23" s="65">
        <f t="shared" si="0"/>
        <v>0</v>
      </c>
      <c r="I23" s="65">
        <f t="shared" si="0"/>
        <v>0</v>
      </c>
    </row>
    <row r="24" spans="1:9" x14ac:dyDescent="0.25">
      <c r="A24" s="59" t="s">
        <v>37</v>
      </c>
      <c r="B24" s="60"/>
      <c r="C24" s="64">
        <v>112349</v>
      </c>
      <c r="D24" s="65">
        <v>342572</v>
      </c>
      <c r="E24" s="65">
        <v>60079</v>
      </c>
      <c r="F24" s="65">
        <v>0</v>
      </c>
      <c r="G24" s="65"/>
      <c r="H24" s="65"/>
      <c r="I24" s="65"/>
    </row>
    <row r="25" spans="1:9" x14ac:dyDescent="0.25">
      <c r="A25" s="59" t="s">
        <v>38</v>
      </c>
      <c r="B25" s="60"/>
      <c r="C25" s="64">
        <v>210833</v>
      </c>
      <c r="D25" s="65">
        <v>337783</v>
      </c>
      <c r="E25" s="65">
        <v>65888</v>
      </c>
      <c r="F25" s="64">
        <v>1927</v>
      </c>
      <c r="G25" s="65">
        <v>4178</v>
      </c>
      <c r="H25" s="65"/>
      <c r="I25" s="65"/>
    </row>
    <row r="26" spans="1:9" x14ac:dyDescent="0.25">
      <c r="A26" s="59"/>
      <c r="B26" s="60"/>
      <c r="C26" s="64"/>
      <c r="D26" s="65"/>
      <c r="E26" s="65"/>
      <c r="F26" s="65"/>
      <c r="G26" s="65"/>
      <c r="H26" s="65"/>
      <c r="I26" s="65"/>
    </row>
    <row r="27" spans="1:9" x14ac:dyDescent="0.25">
      <c r="A27" s="59" t="s">
        <v>39</v>
      </c>
      <c r="B27" s="29"/>
      <c r="C27" s="66"/>
      <c r="D27" s="66"/>
      <c r="E27" s="66"/>
      <c r="F27" s="66"/>
      <c r="G27" s="66"/>
      <c r="H27" s="66"/>
      <c r="I27" s="64"/>
    </row>
    <row r="28" spans="1:9" x14ac:dyDescent="0.25">
      <c r="A28" s="67" t="s">
        <v>40</v>
      </c>
      <c r="B28" s="60"/>
      <c r="C28" s="64"/>
      <c r="D28" s="68"/>
      <c r="E28" s="66"/>
      <c r="F28" s="66"/>
      <c r="G28" s="66"/>
      <c r="H28" s="66"/>
      <c r="I28" s="64"/>
    </row>
    <row r="29" spans="1:9" x14ac:dyDescent="0.25">
      <c r="A29" s="69"/>
      <c r="B29" s="70"/>
      <c r="C29" s="64">
        <v>101500</v>
      </c>
      <c r="D29" s="65">
        <v>0</v>
      </c>
      <c r="E29" s="65"/>
      <c r="F29" s="65">
        <v>-597</v>
      </c>
      <c r="G29" s="65"/>
      <c r="H29" s="65"/>
      <c r="I29" s="65"/>
    </row>
    <row r="30" spans="1:9" x14ac:dyDescent="0.25">
      <c r="A30" s="69"/>
      <c r="B30" s="70"/>
      <c r="C30" s="64"/>
      <c r="D30" s="65"/>
      <c r="E30" s="65"/>
      <c r="F30" s="65"/>
      <c r="G30" s="65"/>
      <c r="H30" s="65"/>
      <c r="I30" s="65"/>
    </row>
    <row r="31" spans="1:9" x14ac:dyDescent="0.25">
      <c r="A31" s="69"/>
      <c r="B31" s="70"/>
      <c r="C31" s="64"/>
      <c r="D31" s="65"/>
      <c r="E31" s="65"/>
      <c r="F31" s="65"/>
      <c r="G31" s="65"/>
      <c r="H31" s="65"/>
      <c r="I31" s="65"/>
    </row>
    <row r="32" spans="1:9" x14ac:dyDescent="0.25">
      <c r="A32" s="59" t="s">
        <v>41</v>
      </c>
      <c r="B32" s="60"/>
      <c r="C32" s="64">
        <f t="shared" ref="C32:I32" si="1">SUM(C29:C31)</f>
        <v>101500</v>
      </c>
      <c r="D32" s="64">
        <f t="shared" si="1"/>
        <v>0</v>
      </c>
      <c r="E32" s="64">
        <f t="shared" si="1"/>
        <v>0</v>
      </c>
      <c r="F32" s="64">
        <f t="shared" si="1"/>
        <v>-597</v>
      </c>
      <c r="G32" s="64">
        <f t="shared" si="1"/>
        <v>0</v>
      </c>
      <c r="H32" s="64">
        <f t="shared" si="1"/>
        <v>0</v>
      </c>
      <c r="I32" s="64">
        <f t="shared" si="1"/>
        <v>0</v>
      </c>
    </row>
    <row r="33" spans="1:9" x14ac:dyDescent="0.25">
      <c r="A33" s="59"/>
      <c r="B33" s="60"/>
      <c r="C33" s="64"/>
      <c r="D33" s="65"/>
      <c r="E33" s="65"/>
      <c r="F33" s="65"/>
      <c r="G33" s="65"/>
      <c r="H33" s="65"/>
      <c r="I33" s="65"/>
    </row>
    <row r="34" spans="1:9" x14ac:dyDescent="0.25">
      <c r="A34" s="59" t="s">
        <v>42</v>
      </c>
      <c r="B34" s="60"/>
      <c r="C34" s="64">
        <f>+C23+C24-C25+C32</f>
        <v>7722</v>
      </c>
      <c r="D34" s="64">
        <f t="shared" ref="D34:I34" si="2">+D23+D24-D25+D32</f>
        <v>12511</v>
      </c>
      <c r="E34" s="64">
        <f>+E23+E24-E25+E32</f>
        <v>6702</v>
      </c>
      <c r="F34" s="64">
        <f t="shared" si="2"/>
        <v>4178</v>
      </c>
      <c r="G34" s="64">
        <f>+G23+G24-G25+G32</f>
        <v>0</v>
      </c>
      <c r="H34" s="64">
        <f>+H23+H24-H25+H32</f>
        <v>0</v>
      </c>
      <c r="I34" s="64">
        <f t="shared" si="2"/>
        <v>0</v>
      </c>
    </row>
    <row r="35" spans="1:9" x14ac:dyDescent="0.25">
      <c r="A35" s="69"/>
      <c r="B35" s="70"/>
      <c r="C35" s="71"/>
      <c r="D35" s="72"/>
      <c r="E35" s="72"/>
      <c r="F35" s="65"/>
      <c r="G35" s="65"/>
      <c r="H35" s="65"/>
      <c r="I35" s="65"/>
    </row>
    <row r="36" spans="1:9" x14ac:dyDescent="0.25">
      <c r="A36" s="59" t="s">
        <v>43</v>
      </c>
      <c r="B36" s="60"/>
      <c r="C36" s="71">
        <v>377865</v>
      </c>
      <c r="D36" s="72">
        <v>39411</v>
      </c>
      <c r="E36" s="72">
        <v>6927</v>
      </c>
      <c r="F36" s="65">
        <v>3000</v>
      </c>
      <c r="G36" s="65"/>
      <c r="H36" s="65"/>
      <c r="I36" s="65"/>
    </row>
    <row r="37" spans="1:9" x14ac:dyDescent="0.25">
      <c r="A37" s="69"/>
      <c r="B37" s="70"/>
      <c r="C37" s="71"/>
      <c r="D37" s="72"/>
      <c r="E37" s="72"/>
      <c r="F37" s="65"/>
      <c r="G37" s="65"/>
      <c r="H37" s="65"/>
      <c r="I37" s="65"/>
    </row>
    <row r="38" spans="1:9" x14ac:dyDescent="0.25">
      <c r="A38" s="59" t="s">
        <v>44</v>
      </c>
      <c r="B38" s="73"/>
      <c r="C38" s="74">
        <f>C34-C36</f>
        <v>-370143</v>
      </c>
      <c r="D38" s="74">
        <f t="shared" ref="D38:I38" si="3">D34-D36</f>
        <v>-26900</v>
      </c>
      <c r="E38" s="74">
        <f t="shared" si="3"/>
        <v>-225</v>
      </c>
      <c r="F38" s="75">
        <f t="shared" si="3"/>
        <v>1178</v>
      </c>
      <c r="G38" s="75">
        <f t="shared" si="3"/>
        <v>0</v>
      </c>
      <c r="H38" s="75">
        <f t="shared" si="3"/>
        <v>0</v>
      </c>
      <c r="I38" s="75">
        <f t="shared" si="3"/>
        <v>0</v>
      </c>
    </row>
    <row r="39" spans="1:9" x14ac:dyDescent="0.25">
      <c r="A39" s="76"/>
      <c r="B39" s="76"/>
      <c r="C39" s="77"/>
      <c r="D39" s="77"/>
      <c r="E39" s="77"/>
      <c r="F39" s="77"/>
      <c r="G39" s="77"/>
      <c r="H39" s="77"/>
      <c r="I39" s="77"/>
    </row>
    <row r="40" spans="1:9" x14ac:dyDescent="0.25">
      <c r="A40" s="78" t="s">
        <v>45</v>
      </c>
      <c r="B40" s="28"/>
      <c r="C40" s="79"/>
      <c r="D40" s="79"/>
      <c r="E40" s="79"/>
      <c r="F40" s="79"/>
      <c r="G40" s="79"/>
      <c r="H40" s="79"/>
      <c r="I40" s="79"/>
    </row>
    <row r="41" spans="1:9" x14ac:dyDescent="0.25">
      <c r="A41" s="80" t="s">
        <v>46</v>
      </c>
      <c r="B41" s="70"/>
      <c r="C41" s="72"/>
      <c r="D41" s="72"/>
      <c r="E41" s="72"/>
      <c r="F41" s="72"/>
      <c r="G41" s="72"/>
      <c r="H41" s="72"/>
      <c r="I41" s="72"/>
    </row>
    <row r="42" spans="1:9" x14ac:dyDescent="0.25">
      <c r="A42" s="59"/>
      <c r="B42" s="60"/>
      <c r="C42" s="65"/>
      <c r="D42" s="65"/>
      <c r="E42" s="65"/>
      <c r="F42" s="65"/>
      <c r="G42" s="65"/>
      <c r="H42" s="65"/>
      <c r="I42" s="65"/>
    </row>
    <row r="43" spans="1:9" x14ac:dyDescent="0.25">
      <c r="A43" s="59" t="s">
        <v>47</v>
      </c>
      <c r="B43" s="60"/>
      <c r="C43" s="65"/>
      <c r="D43" s="65"/>
      <c r="E43" s="65"/>
      <c r="F43" s="65"/>
      <c r="G43" s="65"/>
      <c r="H43" s="65"/>
      <c r="I43" s="65"/>
    </row>
    <row r="44" spans="1:9" x14ac:dyDescent="0.25">
      <c r="A44" s="59"/>
      <c r="B44" s="60"/>
      <c r="C44" s="65"/>
      <c r="D44" s="65"/>
      <c r="E44" s="65"/>
      <c r="F44" s="65"/>
      <c r="G44" s="65"/>
      <c r="H44" s="65"/>
      <c r="I44" s="65"/>
    </row>
    <row r="45" spans="1:9" x14ac:dyDescent="0.25">
      <c r="A45" s="112" t="s">
        <v>48</v>
      </c>
      <c r="B45" s="73"/>
      <c r="C45" s="65"/>
      <c r="D45" s="65"/>
      <c r="E45" s="65"/>
      <c r="F45" s="65"/>
      <c r="G45" s="65"/>
      <c r="H45" s="65"/>
      <c r="I45" s="65"/>
    </row>
    <row r="46" spans="1:9" x14ac:dyDescent="0.25">
      <c r="A46" s="113" t="s">
        <v>49</v>
      </c>
      <c r="B46" s="114"/>
      <c r="C46" s="65"/>
      <c r="D46" s="65"/>
      <c r="E46" s="65"/>
      <c r="F46" s="65"/>
      <c r="G46" s="65"/>
      <c r="H46" s="65"/>
      <c r="I46" s="65"/>
    </row>
    <row r="47" spans="1:9" x14ac:dyDescent="0.25">
      <c r="A47" s="6"/>
      <c r="B47" s="6"/>
      <c r="C47" s="6"/>
      <c r="D47" s="6"/>
      <c r="E47" s="6"/>
      <c r="F47" s="6"/>
      <c r="G47" s="6"/>
      <c r="H47" s="6"/>
      <c r="I47" s="6"/>
    </row>
  </sheetData>
  <sheetProtection selectLockedCells="1"/>
  <mergeCells count="1">
    <mergeCell ref="A19:I19"/>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1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EA046-7D69-4003-8407-4B3B369F6B3B}">
  <sheetPr>
    <pageSetUpPr fitToPage="1"/>
  </sheetPr>
  <dimension ref="A1:I47"/>
  <sheetViews>
    <sheetView zoomScaleNormal="100" workbookViewId="0">
      <selection activeCell="H5" sqref="H5"/>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6" t="s">
        <v>218</v>
      </c>
      <c r="I2" s="28"/>
    </row>
    <row r="3" spans="1:9" x14ac:dyDescent="0.25">
      <c r="A3" s="6" t="s">
        <v>4</v>
      </c>
      <c r="B3" s="28" t="s">
        <v>211</v>
      </c>
      <c r="C3" s="28"/>
      <c r="D3" s="28"/>
      <c r="E3" s="7"/>
      <c r="F3" s="6"/>
      <c r="G3" s="57" t="s">
        <v>6</v>
      </c>
      <c r="H3" s="27" t="s">
        <v>219</v>
      </c>
      <c r="I3" s="29"/>
    </row>
    <row r="4" spans="1:9" x14ac:dyDescent="0.25">
      <c r="A4" s="6" t="s">
        <v>8</v>
      </c>
      <c r="B4" s="28" t="s">
        <v>220</v>
      </c>
      <c r="C4" s="28"/>
      <c r="D4" s="28"/>
      <c r="E4" s="7"/>
      <c r="F4" s="6"/>
      <c r="G4" s="57" t="s">
        <v>10</v>
      </c>
      <c r="H4" s="28" t="s">
        <v>11</v>
      </c>
      <c r="I4" s="28"/>
    </row>
    <row r="5" spans="1:9" x14ac:dyDescent="0.25">
      <c r="A5" s="6" t="s">
        <v>12</v>
      </c>
      <c r="B5" s="28" t="s">
        <v>214</v>
      </c>
      <c r="C5" s="29"/>
      <c r="D5" s="29"/>
      <c r="E5" s="7"/>
      <c r="F5" s="6"/>
      <c r="G5" s="57" t="s">
        <v>14</v>
      </c>
      <c r="H5" s="29" t="s">
        <v>635</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6" t="s">
        <v>221</v>
      </c>
      <c r="B9" s="6"/>
      <c r="C9" s="7"/>
      <c r="D9" s="7"/>
      <c r="E9" s="7"/>
      <c r="F9" s="7"/>
      <c r="G9" s="7"/>
      <c r="H9" s="7"/>
      <c r="I9" s="7"/>
    </row>
    <row r="10" spans="1:9" x14ac:dyDescent="0.25">
      <c r="A10" s="6" t="s">
        <v>222</v>
      </c>
      <c r="B10" s="6"/>
      <c r="C10" s="7"/>
      <c r="D10" s="7"/>
      <c r="E10" s="7"/>
      <c r="F10" s="7"/>
      <c r="G10" s="7"/>
      <c r="H10" s="7"/>
      <c r="I10" s="7"/>
    </row>
    <row r="11" spans="1:9" x14ac:dyDescent="0.25">
      <c r="A11" s="6" t="s">
        <v>18</v>
      </c>
      <c r="B11" s="6"/>
      <c r="C11" s="7"/>
      <c r="D11" s="7"/>
      <c r="E11" s="7"/>
      <c r="F11" s="7"/>
      <c r="G11" s="7"/>
      <c r="H11" s="7"/>
      <c r="I11" s="7"/>
    </row>
    <row r="12" spans="1:9" x14ac:dyDescent="0.25">
      <c r="A12" s="6" t="s">
        <v>223</v>
      </c>
      <c r="B12" s="6"/>
      <c r="C12" s="7"/>
      <c r="D12" s="7"/>
      <c r="E12" s="7"/>
      <c r="F12" s="7"/>
      <c r="G12" s="7"/>
      <c r="H12" s="7"/>
      <c r="I12" s="7"/>
    </row>
    <row r="13" spans="1:9" x14ac:dyDescent="0.25">
      <c r="A13" s="6" t="s">
        <v>20</v>
      </c>
      <c r="B13" s="6"/>
      <c r="C13" s="7"/>
      <c r="D13" s="7"/>
      <c r="E13" s="7"/>
      <c r="F13" s="7"/>
      <c r="G13" s="7"/>
      <c r="H13" s="7"/>
      <c r="I13" s="7"/>
    </row>
    <row r="14" spans="1:9" x14ac:dyDescent="0.25">
      <c r="A14" s="6" t="s">
        <v>224</v>
      </c>
      <c r="B14" s="6"/>
      <c r="C14" s="7"/>
      <c r="D14" s="7"/>
      <c r="E14" s="7"/>
      <c r="F14" s="7"/>
      <c r="G14" s="7"/>
      <c r="H14" s="7"/>
      <c r="I14" s="7"/>
    </row>
    <row r="15" spans="1:9" x14ac:dyDescent="0.25">
      <c r="A15" s="6" t="s">
        <v>225</v>
      </c>
      <c r="B15" s="6"/>
      <c r="C15" s="7"/>
      <c r="D15" s="7"/>
      <c r="E15" s="7"/>
      <c r="F15" s="7"/>
      <c r="G15" s="7"/>
      <c r="H15" s="7"/>
      <c r="I15" s="7"/>
    </row>
    <row r="16" spans="1:9" x14ac:dyDescent="0.25">
      <c r="A16" s="5" t="s">
        <v>22</v>
      </c>
      <c r="B16" s="6"/>
      <c r="C16" s="7"/>
      <c r="D16" s="7"/>
      <c r="E16" s="7"/>
      <c r="F16" s="7"/>
      <c r="G16" s="7"/>
      <c r="H16" s="7"/>
      <c r="I16" s="7"/>
    </row>
    <row r="17" spans="1:9" x14ac:dyDescent="0.25">
      <c r="A17" s="6"/>
      <c r="B17" s="6"/>
      <c r="C17" s="7"/>
      <c r="D17" s="7"/>
      <c r="E17" s="7"/>
      <c r="F17" s="7"/>
      <c r="G17" s="7"/>
      <c r="H17" s="7"/>
      <c r="I17" s="7"/>
    </row>
    <row r="18" spans="1:9" x14ac:dyDescent="0.25">
      <c r="A18" s="5" t="s">
        <v>23</v>
      </c>
      <c r="B18" s="6"/>
      <c r="C18" s="7"/>
      <c r="D18" s="7"/>
      <c r="E18" s="7"/>
      <c r="F18" s="7"/>
      <c r="G18" s="7"/>
      <c r="H18" s="7"/>
      <c r="I18" s="7"/>
    </row>
    <row r="19" spans="1:9" x14ac:dyDescent="0.25">
      <c r="A19" s="7"/>
      <c r="B19" s="7"/>
      <c r="C19" s="7"/>
      <c r="D19" s="7"/>
      <c r="E19" s="7"/>
      <c r="F19" s="7"/>
      <c r="G19" s="7"/>
      <c r="H19" s="7"/>
      <c r="I19" s="7"/>
    </row>
    <row r="20" spans="1:9" ht="13" x14ac:dyDescent="0.3">
      <c r="A20" s="119" t="s">
        <v>25</v>
      </c>
      <c r="B20" s="120"/>
      <c r="C20" s="120"/>
      <c r="D20" s="120"/>
      <c r="E20" s="120"/>
      <c r="F20" s="120"/>
      <c r="G20" s="120"/>
      <c r="H20" s="120"/>
      <c r="I20" s="121"/>
    </row>
    <row r="21" spans="1:9" x14ac:dyDescent="0.25">
      <c r="A21" s="59"/>
      <c r="B21" s="60"/>
      <c r="C21" s="61" t="s">
        <v>26</v>
      </c>
      <c r="D21" s="61" t="s">
        <v>27</v>
      </c>
      <c r="E21" s="61" t="s">
        <v>28</v>
      </c>
      <c r="F21" s="61" t="s">
        <v>29</v>
      </c>
      <c r="G21" s="61" t="s">
        <v>30</v>
      </c>
      <c r="H21" s="61" t="s">
        <v>31</v>
      </c>
      <c r="I21" s="61" t="s">
        <v>32</v>
      </c>
    </row>
    <row r="22" spans="1:9" x14ac:dyDescent="0.25">
      <c r="A22" s="59"/>
      <c r="B22" s="60"/>
      <c r="C22" s="62" t="s">
        <v>33</v>
      </c>
      <c r="D22" s="63" t="s">
        <v>33</v>
      </c>
      <c r="E22" s="62" t="s">
        <v>33</v>
      </c>
      <c r="F22" s="62" t="s">
        <v>33</v>
      </c>
      <c r="G22" s="62" t="s">
        <v>34</v>
      </c>
      <c r="H22" s="62" t="s">
        <v>34</v>
      </c>
      <c r="I22" s="62" t="s">
        <v>34</v>
      </c>
    </row>
    <row r="23" spans="1:9" x14ac:dyDescent="0.25">
      <c r="A23" s="59" t="s">
        <v>35</v>
      </c>
      <c r="B23" s="60"/>
      <c r="C23" s="64"/>
      <c r="D23" s="65"/>
      <c r="E23" s="65"/>
      <c r="F23" s="65">
        <v>194443</v>
      </c>
      <c r="G23" s="65"/>
      <c r="H23" s="65">
        <v>110000</v>
      </c>
      <c r="I23" s="65">
        <v>120000</v>
      </c>
    </row>
    <row r="24" spans="1:9" x14ac:dyDescent="0.25">
      <c r="A24" s="59" t="s">
        <v>36</v>
      </c>
      <c r="B24" s="60"/>
      <c r="C24" s="64">
        <v>10255</v>
      </c>
      <c r="D24" s="65">
        <f t="shared" ref="D24:I24" si="0">C35</f>
        <v>10255</v>
      </c>
      <c r="E24" s="65">
        <f t="shared" si="0"/>
        <v>13654</v>
      </c>
      <c r="F24" s="65">
        <f t="shared" si="0"/>
        <v>7125</v>
      </c>
      <c r="G24" s="65">
        <f t="shared" si="0"/>
        <v>22555</v>
      </c>
      <c r="H24" s="65">
        <f t="shared" si="0"/>
        <v>35555</v>
      </c>
      <c r="I24" s="65">
        <f t="shared" si="0"/>
        <v>45555</v>
      </c>
    </row>
    <row r="25" spans="1:9" x14ac:dyDescent="0.25">
      <c r="A25" s="59" t="s">
        <v>37</v>
      </c>
      <c r="B25" s="60"/>
      <c r="C25" s="64">
        <v>35784</v>
      </c>
      <c r="D25" s="65">
        <v>42054</v>
      </c>
      <c r="E25" s="65">
        <v>40087</v>
      </c>
      <c r="F25" s="65">
        <v>53766</v>
      </c>
      <c r="G25" s="65">
        <v>65000</v>
      </c>
      <c r="H25" s="65">
        <v>70000</v>
      </c>
      <c r="I25" s="65">
        <v>72000</v>
      </c>
    </row>
    <row r="26" spans="1:9" x14ac:dyDescent="0.25">
      <c r="A26" s="59" t="s">
        <v>38</v>
      </c>
      <c r="B26" s="60"/>
      <c r="C26" s="64">
        <v>35784</v>
      </c>
      <c r="D26" s="65">
        <v>38655</v>
      </c>
      <c r="E26" s="65">
        <v>46616</v>
      </c>
      <c r="F26" s="64">
        <v>38336</v>
      </c>
      <c r="G26" s="65">
        <v>52000</v>
      </c>
      <c r="H26" s="65">
        <v>60000</v>
      </c>
      <c r="I26" s="65">
        <v>65000</v>
      </c>
    </row>
    <row r="27" spans="1:9" x14ac:dyDescent="0.25">
      <c r="A27" s="59"/>
      <c r="B27" s="60"/>
      <c r="C27" s="64"/>
      <c r="D27" s="65"/>
      <c r="E27" s="65"/>
      <c r="F27" s="65"/>
      <c r="G27" s="65"/>
      <c r="H27" s="65"/>
      <c r="I27" s="65"/>
    </row>
    <row r="28" spans="1:9" x14ac:dyDescent="0.25">
      <c r="A28" s="59" t="s">
        <v>39</v>
      </c>
      <c r="B28" s="29"/>
      <c r="C28" s="66"/>
      <c r="D28" s="66"/>
      <c r="E28" s="66"/>
      <c r="F28" s="66"/>
      <c r="G28" s="66"/>
      <c r="H28" s="66"/>
      <c r="I28" s="64"/>
    </row>
    <row r="29" spans="1:9" x14ac:dyDescent="0.25">
      <c r="A29" s="67" t="s">
        <v>40</v>
      </c>
      <c r="B29" s="60"/>
      <c r="C29" s="64"/>
      <c r="D29" s="68"/>
      <c r="E29" s="66"/>
      <c r="F29" s="66"/>
      <c r="G29" s="66"/>
      <c r="H29" s="66"/>
      <c r="I29" s="64"/>
    </row>
    <row r="30" spans="1:9" x14ac:dyDescent="0.25">
      <c r="A30" s="69"/>
      <c r="B30" s="70"/>
      <c r="C30" s="64"/>
      <c r="D30" s="65"/>
      <c r="E30" s="65"/>
      <c r="F30" s="65"/>
      <c r="G30" s="65"/>
      <c r="H30" s="65"/>
      <c r="I30" s="65"/>
    </row>
    <row r="31" spans="1:9" x14ac:dyDescent="0.25">
      <c r="A31" s="69"/>
      <c r="B31" s="70"/>
      <c r="C31" s="64"/>
      <c r="D31" s="65"/>
      <c r="E31" s="65"/>
      <c r="F31" s="65"/>
      <c r="G31" s="65"/>
      <c r="H31" s="65"/>
      <c r="I31" s="65"/>
    </row>
    <row r="32" spans="1:9" x14ac:dyDescent="0.25">
      <c r="A32" s="69"/>
      <c r="B32" s="70"/>
      <c r="C32" s="64"/>
      <c r="D32" s="65"/>
      <c r="E32" s="65"/>
      <c r="F32" s="65"/>
      <c r="G32" s="65"/>
      <c r="H32" s="65"/>
      <c r="I32" s="65"/>
    </row>
    <row r="33" spans="1:9" x14ac:dyDescent="0.25">
      <c r="A33" s="59" t="s">
        <v>41</v>
      </c>
      <c r="B33" s="60"/>
      <c r="C33" s="64">
        <f t="shared" ref="C33:I33" si="1">SUM(C30:C32)</f>
        <v>0</v>
      </c>
      <c r="D33" s="64">
        <f t="shared" si="1"/>
        <v>0</v>
      </c>
      <c r="E33" s="64">
        <f t="shared" si="1"/>
        <v>0</v>
      </c>
      <c r="F33" s="64">
        <f t="shared" si="1"/>
        <v>0</v>
      </c>
      <c r="G33" s="64">
        <f t="shared" si="1"/>
        <v>0</v>
      </c>
      <c r="H33" s="64">
        <f t="shared" si="1"/>
        <v>0</v>
      </c>
      <c r="I33" s="64">
        <f t="shared" si="1"/>
        <v>0</v>
      </c>
    </row>
    <row r="34" spans="1:9" x14ac:dyDescent="0.25">
      <c r="A34" s="59"/>
      <c r="B34" s="60"/>
      <c r="C34" s="64"/>
      <c r="D34" s="65"/>
      <c r="E34" s="65"/>
      <c r="F34" s="65"/>
      <c r="G34" s="65"/>
      <c r="H34" s="65"/>
      <c r="I34" s="65"/>
    </row>
    <row r="35" spans="1:9" x14ac:dyDescent="0.25">
      <c r="A35" s="59" t="s">
        <v>42</v>
      </c>
      <c r="B35" s="60"/>
      <c r="C35" s="64">
        <f>+C24+C25-C26+C33</f>
        <v>10255</v>
      </c>
      <c r="D35" s="64">
        <f t="shared" ref="D35:I35" si="2">+D24+D25-D26+D33</f>
        <v>13654</v>
      </c>
      <c r="E35" s="64">
        <f>+E24+E25-E26+E33</f>
        <v>7125</v>
      </c>
      <c r="F35" s="64">
        <f t="shared" si="2"/>
        <v>22555</v>
      </c>
      <c r="G35" s="64">
        <f>+G24+G25-G26+G33</f>
        <v>35555</v>
      </c>
      <c r="H35" s="64">
        <f>+H24+H25-H26+H33</f>
        <v>45555</v>
      </c>
      <c r="I35" s="64">
        <f t="shared" si="2"/>
        <v>52555</v>
      </c>
    </row>
    <row r="36" spans="1:9" x14ac:dyDescent="0.25">
      <c r="A36" s="69"/>
      <c r="B36" s="70"/>
      <c r="C36" s="71"/>
      <c r="D36" s="72"/>
      <c r="E36" s="72"/>
      <c r="F36" s="65"/>
      <c r="G36" s="65"/>
      <c r="H36" s="65"/>
      <c r="I36" s="65"/>
    </row>
    <row r="37" spans="1:9" x14ac:dyDescent="0.25">
      <c r="A37" s="59" t="s">
        <v>43</v>
      </c>
      <c r="B37" s="60"/>
      <c r="C37" s="71">
        <v>10471</v>
      </c>
      <c r="D37" s="72">
        <v>10471</v>
      </c>
      <c r="E37" s="72">
        <v>165594</v>
      </c>
      <c r="F37" s="65">
        <v>168867</v>
      </c>
      <c r="G37" s="65">
        <v>168000</v>
      </c>
      <c r="H37" s="65">
        <v>170000</v>
      </c>
      <c r="I37" s="65">
        <v>172000</v>
      </c>
    </row>
    <row r="38" spans="1:9" x14ac:dyDescent="0.25">
      <c r="A38" s="69"/>
      <c r="B38" s="70"/>
      <c r="C38" s="71"/>
      <c r="D38" s="72"/>
      <c r="E38" s="72"/>
      <c r="F38" s="65"/>
      <c r="G38" s="65"/>
      <c r="H38" s="65"/>
      <c r="I38" s="65"/>
    </row>
    <row r="39" spans="1:9" x14ac:dyDescent="0.25">
      <c r="A39" s="59" t="s">
        <v>44</v>
      </c>
      <c r="B39" s="73"/>
      <c r="C39" s="74">
        <f>C35-C37</f>
        <v>-216</v>
      </c>
      <c r="D39" s="74">
        <f t="shared" ref="D39:I39" si="3">D35-D37</f>
        <v>3183</v>
      </c>
      <c r="E39" s="74">
        <f t="shared" si="3"/>
        <v>-158469</v>
      </c>
      <c r="F39" s="75">
        <f t="shared" si="3"/>
        <v>-146312</v>
      </c>
      <c r="G39" s="75">
        <f t="shared" si="3"/>
        <v>-132445</v>
      </c>
      <c r="H39" s="75">
        <f t="shared" si="3"/>
        <v>-124445</v>
      </c>
      <c r="I39" s="75">
        <f t="shared" si="3"/>
        <v>-119445</v>
      </c>
    </row>
    <row r="40" spans="1:9" x14ac:dyDescent="0.25">
      <c r="A40" s="76"/>
      <c r="B40" s="76"/>
      <c r="C40" s="77"/>
      <c r="D40" s="77"/>
      <c r="E40" s="77"/>
      <c r="F40" s="77"/>
      <c r="G40" s="77"/>
      <c r="H40" s="77"/>
      <c r="I40" s="77"/>
    </row>
    <row r="41" spans="1:9" x14ac:dyDescent="0.25">
      <c r="A41" s="78" t="s">
        <v>45</v>
      </c>
      <c r="B41" s="28"/>
      <c r="C41" s="79"/>
      <c r="D41" s="79"/>
      <c r="E41" s="79"/>
      <c r="F41" s="79"/>
      <c r="G41" s="79"/>
      <c r="H41" s="79"/>
      <c r="I41" s="79"/>
    </row>
    <row r="42" spans="1:9" x14ac:dyDescent="0.25">
      <c r="A42" s="80" t="s">
        <v>46</v>
      </c>
      <c r="B42" s="70"/>
      <c r="C42" s="72"/>
      <c r="D42" s="72"/>
      <c r="E42" s="72"/>
      <c r="F42" s="72"/>
      <c r="G42" s="72"/>
      <c r="H42" s="72"/>
      <c r="I42" s="72"/>
    </row>
    <row r="43" spans="1:9" x14ac:dyDescent="0.25">
      <c r="A43" s="59"/>
      <c r="B43" s="60"/>
      <c r="C43" s="65"/>
      <c r="D43" s="65"/>
      <c r="E43" s="65"/>
      <c r="F43" s="65"/>
      <c r="G43" s="65"/>
      <c r="H43" s="65"/>
      <c r="I43" s="65"/>
    </row>
    <row r="44" spans="1:9" x14ac:dyDescent="0.25">
      <c r="A44" s="59" t="s">
        <v>47</v>
      </c>
      <c r="B44" s="60"/>
      <c r="C44" s="65"/>
      <c r="D44" s="65"/>
      <c r="E44" s="65"/>
      <c r="F44" s="65"/>
      <c r="G44" s="65"/>
      <c r="H44" s="65"/>
      <c r="I44" s="65"/>
    </row>
    <row r="45" spans="1:9" x14ac:dyDescent="0.25">
      <c r="A45" s="59"/>
      <c r="B45" s="60"/>
      <c r="C45" s="65"/>
      <c r="D45" s="65"/>
      <c r="E45" s="65"/>
      <c r="F45" s="65"/>
      <c r="G45" s="65"/>
      <c r="H45" s="65"/>
      <c r="I45" s="65"/>
    </row>
    <row r="46" spans="1:9" x14ac:dyDescent="0.25">
      <c r="A46" s="112" t="s">
        <v>48</v>
      </c>
      <c r="B46" s="73"/>
      <c r="C46" s="65"/>
      <c r="D46" s="65"/>
      <c r="E46" s="65"/>
      <c r="F46" s="65"/>
      <c r="G46" s="65"/>
      <c r="H46" s="65"/>
      <c r="I46" s="65"/>
    </row>
    <row r="47" spans="1:9" x14ac:dyDescent="0.25">
      <c r="A47" s="113" t="s">
        <v>49</v>
      </c>
      <c r="B47" s="114"/>
      <c r="C47" s="65"/>
      <c r="D47" s="65"/>
      <c r="E47" s="65"/>
      <c r="F47" s="65"/>
      <c r="G47" s="65"/>
      <c r="H47" s="65"/>
      <c r="I47" s="65"/>
    </row>
  </sheetData>
  <sheetProtection selectLockedCells="1"/>
  <mergeCells count="1">
    <mergeCell ref="A20:I20"/>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1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341D8C-67D4-46FF-9FD2-BD2A341479A3}">
  <sheetPr>
    <pageSetUpPr fitToPage="1"/>
  </sheetPr>
  <dimension ref="A1:I47"/>
  <sheetViews>
    <sheetView zoomScaleNormal="100" workbookViewId="0">
      <selection activeCell="N18" sqref="N18"/>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103" t="s">
        <v>0</v>
      </c>
      <c r="B2" s="31" t="s">
        <v>1</v>
      </c>
      <c r="C2" s="31"/>
      <c r="D2" s="31"/>
      <c r="E2" s="104"/>
      <c r="F2" s="103"/>
      <c r="G2" s="105" t="s">
        <v>2</v>
      </c>
      <c r="H2" s="106" t="s">
        <v>242</v>
      </c>
      <c r="I2" s="31"/>
    </row>
    <row r="3" spans="1:9" x14ac:dyDescent="0.25">
      <c r="A3" s="103" t="s">
        <v>4</v>
      </c>
      <c r="B3" s="31" t="s">
        <v>233</v>
      </c>
      <c r="C3" s="31"/>
      <c r="D3" s="31"/>
      <c r="E3" s="104"/>
      <c r="F3" s="103"/>
      <c r="G3" s="105" t="s">
        <v>6</v>
      </c>
      <c r="H3" s="107" t="s">
        <v>243</v>
      </c>
      <c r="I3" s="32"/>
    </row>
    <row r="4" spans="1:9" x14ac:dyDescent="0.25">
      <c r="A4" s="103" t="s">
        <v>8</v>
      </c>
      <c r="B4" s="115" t="s">
        <v>628</v>
      </c>
      <c r="C4" s="31"/>
      <c r="D4" s="31"/>
      <c r="E4" s="104"/>
      <c r="F4" s="103"/>
      <c r="G4" s="105" t="s">
        <v>10</v>
      </c>
      <c r="H4" s="106" t="s">
        <v>11</v>
      </c>
      <c r="I4" s="31"/>
    </row>
    <row r="5" spans="1:9" x14ac:dyDescent="0.25">
      <c r="A5" s="103" t="s">
        <v>12</v>
      </c>
      <c r="B5" s="106" t="s">
        <v>235</v>
      </c>
      <c r="C5" s="32"/>
      <c r="D5" s="32"/>
      <c r="E5" s="104"/>
      <c r="F5" s="103"/>
      <c r="G5" s="105" t="s">
        <v>14</v>
      </c>
      <c r="H5" s="107" t="s">
        <v>244</v>
      </c>
      <c r="I5" s="32"/>
    </row>
    <row r="6" spans="1:9" x14ac:dyDescent="0.25">
      <c r="A6" s="103"/>
      <c r="B6" s="103"/>
      <c r="C6" s="103"/>
      <c r="D6" s="103"/>
      <c r="E6" s="103"/>
      <c r="F6" s="103"/>
      <c r="G6" s="103"/>
      <c r="H6" s="103"/>
      <c r="I6" s="103"/>
    </row>
    <row r="7" spans="1:9" x14ac:dyDescent="0.25">
      <c r="A7" s="103"/>
      <c r="B7" s="103"/>
      <c r="C7" s="103"/>
      <c r="D7" s="103"/>
      <c r="E7" s="103"/>
      <c r="F7" s="103"/>
      <c r="G7" s="103"/>
      <c r="H7" s="103"/>
      <c r="I7" s="103"/>
    </row>
    <row r="8" spans="1:9" x14ac:dyDescent="0.25">
      <c r="A8" s="103" t="s">
        <v>16</v>
      </c>
      <c r="B8" s="103"/>
      <c r="C8" s="104"/>
      <c r="D8" s="104"/>
      <c r="E8" s="104"/>
      <c r="F8" s="104"/>
      <c r="G8" s="104"/>
      <c r="H8" s="104"/>
      <c r="I8" s="104"/>
    </row>
    <row r="9" spans="1:9" x14ac:dyDescent="0.25">
      <c r="A9" s="33" t="s">
        <v>245</v>
      </c>
      <c r="B9" s="103"/>
      <c r="C9" s="104"/>
      <c r="D9" s="104"/>
      <c r="E9" s="104"/>
      <c r="F9" s="104"/>
      <c r="G9" s="104"/>
      <c r="H9" s="104"/>
      <c r="I9" s="104"/>
    </row>
    <row r="10" spans="1:9" x14ac:dyDescent="0.25">
      <c r="A10" s="103" t="s">
        <v>246</v>
      </c>
      <c r="B10" s="103"/>
      <c r="C10" s="104"/>
      <c r="D10" s="104"/>
      <c r="E10" s="104"/>
      <c r="F10" s="104"/>
      <c r="G10" s="104"/>
      <c r="H10" s="104"/>
      <c r="I10" s="104"/>
    </row>
    <row r="11" spans="1:9" x14ac:dyDescent="0.25">
      <c r="A11" s="103" t="s">
        <v>247</v>
      </c>
      <c r="B11" s="103"/>
      <c r="C11" s="104"/>
      <c r="D11" s="104"/>
      <c r="E11" s="104"/>
      <c r="F11" s="104"/>
      <c r="G11" s="104"/>
      <c r="H11" s="104"/>
      <c r="I11" s="104"/>
    </row>
    <row r="12" spans="1:9" x14ac:dyDescent="0.25">
      <c r="A12" s="103" t="s">
        <v>18</v>
      </c>
      <c r="B12" s="103"/>
      <c r="C12" s="104"/>
      <c r="D12" s="104"/>
      <c r="E12" s="104"/>
      <c r="F12" s="104"/>
      <c r="G12" s="104"/>
      <c r="H12" s="104"/>
      <c r="I12" s="104"/>
    </row>
    <row r="13" spans="1:9" x14ac:dyDescent="0.25">
      <c r="A13" s="103" t="s">
        <v>248</v>
      </c>
      <c r="B13" s="103"/>
      <c r="C13" s="104"/>
      <c r="D13" s="104"/>
      <c r="E13" s="104"/>
      <c r="F13" s="104"/>
      <c r="G13" s="104"/>
      <c r="H13" s="104"/>
      <c r="I13" s="104"/>
    </row>
    <row r="14" spans="1:9" x14ac:dyDescent="0.25">
      <c r="A14" s="103" t="s">
        <v>20</v>
      </c>
      <c r="B14" s="103"/>
      <c r="C14" s="104"/>
      <c r="D14" s="104"/>
      <c r="E14" s="104"/>
      <c r="F14" s="104"/>
      <c r="G14" s="104"/>
      <c r="H14" s="104"/>
      <c r="I14" s="104"/>
    </row>
    <row r="15" spans="1:9" x14ac:dyDescent="0.25">
      <c r="A15" s="103" t="s">
        <v>249</v>
      </c>
      <c r="B15" s="103"/>
      <c r="C15" s="104"/>
      <c r="D15" s="104"/>
      <c r="E15" s="104"/>
      <c r="F15" s="104"/>
      <c r="G15" s="104"/>
      <c r="H15" s="104"/>
      <c r="I15" s="104"/>
    </row>
    <row r="16" spans="1:9" x14ac:dyDescent="0.25">
      <c r="A16" s="33" t="s">
        <v>22</v>
      </c>
      <c r="B16" s="103"/>
      <c r="C16" s="104"/>
      <c r="D16" s="104"/>
      <c r="E16" s="104"/>
      <c r="F16" s="104"/>
      <c r="G16" s="104"/>
      <c r="H16" s="104"/>
      <c r="I16" s="104"/>
    </row>
    <row r="17" spans="1:9" x14ac:dyDescent="0.25">
      <c r="A17" s="103"/>
      <c r="B17" s="103"/>
      <c r="C17" s="104"/>
      <c r="D17" s="104"/>
      <c r="E17" s="104"/>
      <c r="F17" s="104"/>
      <c r="G17" s="104"/>
      <c r="H17" s="104"/>
      <c r="I17" s="104"/>
    </row>
    <row r="18" spans="1:9" x14ac:dyDescent="0.25">
      <c r="A18" s="33" t="s">
        <v>23</v>
      </c>
      <c r="B18" s="103"/>
      <c r="C18" s="104"/>
      <c r="D18" s="104"/>
      <c r="E18" s="104"/>
      <c r="F18" s="104"/>
      <c r="G18" s="104"/>
      <c r="H18" s="104"/>
      <c r="I18" s="104"/>
    </row>
    <row r="19" spans="1:9" x14ac:dyDescent="0.25">
      <c r="A19" s="7"/>
      <c r="B19" s="7"/>
      <c r="C19" s="7"/>
      <c r="D19" s="7"/>
      <c r="E19" s="7"/>
      <c r="F19" s="7"/>
      <c r="G19" s="7"/>
      <c r="H19" s="7"/>
      <c r="I19" s="7"/>
    </row>
    <row r="20" spans="1:9" ht="13" x14ac:dyDescent="0.3">
      <c r="A20" s="119" t="s">
        <v>25</v>
      </c>
      <c r="B20" s="120"/>
      <c r="C20" s="120"/>
      <c r="D20" s="120"/>
      <c r="E20" s="120"/>
      <c r="F20" s="120"/>
      <c r="G20" s="120"/>
      <c r="H20" s="120"/>
      <c r="I20" s="121"/>
    </row>
    <row r="21" spans="1:9" x14ac:dyDescent="0.25">
      <c r="A21" s="59"/>
      <c r="B21" s="60"/>
      <c r="C21" s="61" t="s">
        <v>26</v>
      </c>
      <c r="D21" s="61" t="s">
        <v>27</v>
      </c>
      <c r="E21" s="61" t="s">
        <v>28</v>
      </c>
      <c r="F21" s="61" t="s">
        <v>29</v>
      </c>
      <c r="G21" s="61" t="s">
        <v>30</v>
      </c>
      <c r="H21" s="61" t="s">
        <v>31</v>
      </c>
      <c r="I21" s="61" t="s">
        <v>32</v>
      </c>
    </row>
    <row r="22" spans="1:9" x14ac:dyDescent="0.25">
      <c r="A22" s="59"/>
      <c r="B22" s="60"/>
      <c r="C22" s="62" t="s">
        <v>33</v>
      </c>
      <c r="D22" s="63" t="s">
        <v>33</v>
      </c>
      <c r="E22" s="62" t="s">
        <v>33</v>
      </c>
      <c r="F22" s="62" t="s">
        <v>33</v>
      </c>
      <c r="G22" s="62" t="s">
        <v>34</v>
      </c>
      <c r="H22" s="62" t="s">
        <v>34</v>
      </c>
      <c r="I22" s="62" t="s">
        <v>34</v>
      </c>
    </row>
    <row r="23" spans="1:9" x14ac:dyDescent="0.25">
      <c r="A23" s="59" t="s">
        <v>35</v>
      </c>
      <c r="B23" s="60"/>
      <c r="C23" s="34"/>
      <c r="D23" s="34">
        <v>220000</v>
      </c>
      <c r="E23" s="34">
        <v>0</v>
      </c>
      <c r="F23" s="65">
        <v>0</v>
      </c>
      <c r="G23" s="65"/>
      <c r="H23" s="65">
        <v>200000</v>
      </c>
      <c r="I23" s="65">
        <v>210000</v>
      </c>
    </row>
    <row r="24" spans="1:9" x14ac:dyDescent="0.25">
      <c r="A24" s="59" t="s">
        <v>36</v>
      </c>
      <c r="B24" s="60"/>
      <c r="C24" s="34">
        <v>2214</v>
      </c>
      <c r="D24" s="34">
        <f t="shared" ref="D24:I24" si="0">C35</f>
        <v>24773</v>
      </c>
      <c r="E24" s="34">
        <f t="shared" si="0"/>
        <v>33995</v>
      </c>
      <c r="F24" s="65">
        <f t="shared" si="0"/>
        <v>40209</v>
      </c>
      <c r="G24" s="65">
        <f t="shared" si="0"/>
        <v>36235</v>
      </c>
      <c r="H24" s="65">
        <f t="shared" si="0"/>
        <v>41235</v>
      </c>
      <c r="I24" s="65">
        <f t="shared" si="0"/>
        <v>47735</v>
      </c>
    </row>
    <row r="25" spans="1:9" x14ac:dyDescent="0.25">
      <c r="A25" s="59" t="s">
        <v>37</v>
      </c>
      <c r="B25" s="60"/>
      <c r="C25" s="34">
        <v>63849</v>
      </c>
      <c r="D25" s="34">
        <v>9222</v>
      </c>
      <c r="E25" s="34">
        <v>125765</v>
      </c>
      <c r="F25" s="65">
        <v>67717</v>
      </c>
      <c r="G25" s="65">
        <v>100000</v>
      </c>
      <c r="H25" s="65">
        <v>105000</v>
      </c>
      <c r="I25" s="65">
        <v>110000</v>
      </c>
    </row>
    <row r="26" spans="1:9" x14ac:dyDescent="0.25">
      <c r="A26" s="59" t="s">
        <v>38</v>
      </c>
      <c r="B26" s="60"/>
      <c r="C26" s="34">
        <v>25833</v>
      </c>
      <c r="D26" s="34">
        <v>0</v>
      </c>
      <c r="E26" s="35">
        <v>119551</v>
      </c>
      <c r="F26" s="64">
        <v>71691</v>
      </c>
      <c r="G26" s="65">
        <v>95000</v>
      </c>
      <c r="H26" s="65">
        <v>98500</v>
      </c>
      <c r="I26" s="65">
        <v>99000</v>
      </c>
    </row>
    <row r="27" spans="1:9" x14ac:dyDescent="0.25">
      <c r="A27" s="59"/>
      <c r="B27" s="60"/>
      <c r="C27" s="64"/>
      <c r="D27" s="65"/>
      <c r="E27" s="65"/>
      <c r="F27" s="65"/>
      <c r="G27" s="65"/>
      <c r="H27" s="65"/>
      <c r="I27" s="65"/>
    </row>
    <row r="28" spans="1:9" x14ac:dyDescent="0.25">
      <c r="A28" s="59" t="s">
        <v>39</v>
      </c>
      <c r="B28" s="29"/>
      <c r="C28" s="66"/>
      <c r="D28" s="66"/>
      <c r="E28" s="66"/>
      <c r="F28" s="66"/>
      <c r="G28" s="66"/>
      <c r="H28" s="66"/>
      <c r="I28" s="64"/>
    </row>
    <row r="29" spans="1:9" x14ac:dyDescent="0.25">
      <c r="A29" s="67" t="s">
        <v>40</v>
      </c>
      <c r="B29" s="60"/>
      <c r="C29" s="64"/>
      <c r="D29" s="68"/>
      <c r="E29" s="66"/>
      <c r="F29" s="66"/>
      <c r="G29" s="66"/>
      <c r="H29" s="66"/>
      <c r="I29" s="64"/>
    </row>
    <row r="30" spans="1:9" x14ac:dyDescent="0.25">
      <c r="A30" s="69"/>
      <c r="B30" s="70"/>
      <c r="C30" s="64">
        <v>-15457</v>
      </c>
      <c r="D30" s="65">
        <v>0</v>
      </c>
      <c r="E30" s="65">
        <v>0</v>
      </c>
      <c r="F30" s="65">
        <v>0</v>
      </c>
      <c r="G30" s="65"/>
      <c r="H30" s="65"/>
      <c r="I30" s="65"/>
    </row>
    <row r="31" spans="1:9" x14ac:dyDescent="0.25">
      <c r="A31" s="69"/>
      <c r="B31" s="70"/>
      <c r="C31" s="64"/>
      <c r="D31" s="65"/>
      <c r="E31" s="65"/>
      <c r="F31" s="65"/>
      <c r="G31" s="65"/>
      <c r="H31" s="65"/>
      <c r="I31" s="65"/>
    </row>
    <row r="32" spans="1:9" x14ac:dyDescent="0.25">
      <c r="A32" s="69"/>
      <c r="B32" s="70"/>
      <c r="C32" s="64"/>
      <c r="D32" s="65"/>
      <c r="E32" s="65"/>
      <c r="F32" s="65"/>
      <c r="G32" s="65"/>
      <c r="H32" s="65"/>
      <c r="I32" s="65"/>
    </row>
    <row r="33" spans="1:9" x14ac:dyDescent="0.25">
      <c r="A33" s="59" t="s">
        <v>41</v>
      </c>
      <c r="B33" s="60"/>
      <c r="C33" s="64">
        <f t="shared" ref="C33:I33" si="1">SUM(C30:C32)</f>
        <v>-15457</v>
      </c>
      <c r="D33" s="64">
        <f t="shared" si="1"/>
        <v>0</v>
      </c>
      <c r="E33" s="64">
        <f t="shared" si="1"/>
        <v>0</v>
      </c>
      <c r="F33" s="64">
        <f t="shared" si="1"/>
        <v>0</v>
      </c>
      <c r="G33" s="64">
        <f t="shared" si="1"/>
        <v>0</v>
      </c>
      <c r="H33" s="64">
        <f t="shared" si="1"/>
        <v>0</v>
      </c>
      <c r="I33" s="64">
        <f t="shared" si="1"/>
        <v>0</v>
      </c>
    </row>
    <row r="34" spans="1:9" x14ac:dyDescent="0.25">
      <c r="A34" s="59"/>
      <c r="B34" s="60"/>
      <c r="C34" s="64"/>
      <c r="D34" s="65"/>
      <c r="E34" s="65"/>
      <c r="F34" s="65"/>
      <c r="G34" s="65"/>
      <c r="H34" s="65"/>
      <c r="I34" s="65"/>
    </row>
    <row r="35" spans="1:9" x14ac:dyDescent="0.25">
      <c r="A35" s="59" t="s">
        <v>42</v>
      </c>
      <c r="B35" s="60"/>
      <c r="C35" s="64">
        <f>+C24+C25-C26+C33</f>
        <v>24773</v>
      </c>
      <c r="D35" s="64">
        <f t="shared" ref="D35:I35" si="2">+D24+D25-D26+D33</f>
        <v>33995</v>
      </c>
      <c r="E35" s="64">
        <f>+E24+E25-E26+E33</f>
        <v>40209</v>
      </c>
      <c r="F35" s="64">
        <f t="shared" si="2"/>
        <v>36235</v>
      </c>
      <c r="G35" s="64">
        <f>+G24+G25-G26+G33</f>
        <v>41235</v>
      </c>
      <c r="H35" s="64">
        <f>+H24+H25-H26+H33</f>
        <v>47735</v>
      </c>
      <c r="I35" s="64">
        <f t="shared" si="2"/>
        <v>58735</v>
      </c>
    </row>
    <row r="36" spans="1:9" x14ac:dyDescent="0.25">
      <c r="A36" s="69"/>
      <c r="B36" s="70"/>
      <c r="C36" s="71"/>
      <c r="D36" s="72"/>
      <c r="E36" s="72"/>
      <c r="F36" s="65"/>
      <c r="G36" s="65"/>
      <c r="H36" s="65"/>
      <c r="I36" s="65"/>
    </row>
    <row r="37" spans="1:9" x14ac:dyDescent="0.25">
      <c r="A37" s="59" t="s">
        <v>43</v>
      </c>
      <c r="B37" s="60"/>
      <c r="C37" s="71">
        <v>0</v>
      </c>
      <c r="D37" s="72">
        <v>0</v>
      </c>
      <c r="E37" s="72">
        <v>0</v>
      </c>
      <c r="F37" s="65">
        <v>40000</v>
      </c>
      <c r="G37" s="65">
        <v>40000</v>
      </c>
      <c r="H37" s="65">
        <v>45000</v>
      </c>
      <c r="I37" s="65">
        <v>45000</v>
      </c>
    </row>
    <row r="38" spans="1:9" x14ac:dyDescent="0.25">
      <c r="A38" s="69"/>
      <c r="B38" s="70"/>
      <c r="C38" s="71"/>
      <c r="D38" s="72"/>
      <c r="E38" s="72"/>
      <c r="F38" s="65"/>
      <c r="G38" s="65"/>
      <c r="H38" s="65"/>
      <c r="I38" s="65"/>
    </row>
    <row r="39" spans="1:9" x14ac:dyDescent="0.25">
      <c r="A39" s="59" t="s">
        <v>44</v>
      </c>
      <c r="B39" s="73"/>
      <c r="C39" s="74">
        <f>C35-C37</f>
        <v>24773</v>
      </c>
      <c r="D39" s="74">
        <f t="shared" ref="D39:I39" si="3">D35-D37</f>
        <v>33995</v>
      </c>
      <c r="E39" s="74">
        <f t="shared" si="3"/>
        <v>40209</v>
      </c>
      <c r="F39" s="75">
        <f t="shared" si="3"/>
        <v>-3765</v>
      </c>
      <c r="G39" s="75">
        <f t="shared" si="3"/>
        <v>1235</v>
      </c>
      <c r="H39" s="75">
        <f t="shared" si="3"/>
        <v>2735</v>
      </c>
      <c r="I39" s="75">
        <f t="shared" si="3"/>
        <v>13735</v>
      </c>
    </row>
    <row r="40" spans="1:9" x14ac:dyDescent="0.25">
      <c r="A40" s="76"/>
      <c r="B40" s="76"/>
      <c r="C40" s="77"/>
      <c r="D40" s="77"/>
      <c r="E40" s="77"/>
      <c r="F40" s="77"/>
      <c r="G40" s="77"/>
      <c r="H40" s="77"/>
      <c r="I40" s="77"/>
    </row>
    <row r="41" spans="1:9" x14ac:dyDescent="0.25">
      <c r="A41" s="78" t="s">
        <v>45</v>
      </c>
      <c r="B41" s="28"/>
      <c r="C41" s="79"/>
      <c r="D41" s="79"/>
      <c r="E41" s="79"/>
      <c r="F41" s="79"/>
      <c r="G41" s="79"/>
      <c r="H41" s="79"/>
      <c r="I41" s="79"/>
    </row>
    <row r="42" spans="1:9" x14ac:dyDescent="0.25">
      <c r="A42" s="80" t="s">
        <v>46</v>
      </c>
      <c r="B42" s="70"/>
      <c r="C42" s="72"/>
      <c r="D42" s="72"/>
      <c r="E42" s="72"/>
      <c r="F42" s="72"/>
      <c r="G42" s="72"/>
      <c r="H42" s="72"/>
      <c r="I42" s="72"/>
    </row>
    <row r="43" spans="1:9" x14ac:dyDescent="0.25">
      <c r="A43" s="59"/>
      <c r="B43" s="60"/>
      <c r="C43" s="65"/>
      <c r="D43" s="65"/>
      <c r="E43" s="65"/>
      <c r="F43" s="65"/>
      <c r="G43" s="65"/>
      <c r="H43" s="65"/>
      <c r="I43" s="65"/>
    </row>
    <row r="44" spans="1:9" x14ac:dyDescent="0.25">
      <c r="A44" s="59" t="s">
        <v>47</v>
      </c>
      <c r="B44" s="60"/>
      <c r="C44" s="65"/>
      <c r="D44" s="65"/>
      <c r="E44" s="65"/>
      <c r="F44" s="65"/>
      <c r="G44" s="65"/>
      <c r="H44" s="65"/>
      <c r="I44" s="65"/>
    </row>
    <row r="45" spans="1:9" x14ac:dyDescent="0.25">
      <c r="A45" s="59"/>
      <c r="B45" s="60"/>
      <c r="C45" s="65"/>
      <c r="D45" s="65"/>
      <c r="E45" s="65"/>
      <c r="F45" s="65"/>
      <c r="G45" s="65"/>
      <c r="H45" s="65"/>
      <c r="I45" s="65"/>
    </row>
    <row r="46" spans="1:9" x14ac:dyDescent="0.25">
      <c r="A46" s="112" t="s">
        <v>48</v>
      </c>
      <c r="B46" s="73"/>
      <c r="C46" s="65"/>
      <c r="D46" s="65"/>
      <c r="E46" s="65"/>
      <c r="F46" s="65"/>
      <c r="G46" s="65"/>
      <c r="H46" s="65"/>
      <c r="I46" s="65"/>
    </row>
    <row r="47" spans="1:9" x14ac:dyDescent="0.25">
      <c r="A47" s="113" t="s">
        <v>49</v>
      </c>
      <c r="B47" s="114"/>
      <c r="C47" s="65"/>
      <c r="D47" s="65"/>
      <c r="E47" s="65"/>
      <c r="F47" s="65"/>
      <c r="G47" s="65"/>
      <c r="H47" s="65"/>
      <c r="I47" s="65"/>
    </row>
  </sheetData>
  <sheetProtection selectLockedCells="1"/>
  <mergeCells count="1">
    <mergeCell ref="A20:I20"/>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1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F17D7F-42F9-4BC8-98E5-8BC75475EFDA}">
  <sheetPr>
    <pageSetUpPr fitToPage="1"/>
  </sheetPr>
  <dimension ref="A1:I48"/>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37" t="s">
        <v>0</v>
      </c>
      <c r="B2" s="97" t="s">
        <v>1</v>
      </c>
      <c r="C2" s="97"/>
      <c r="D2" s="97"/>
      <c r="E2" s="98"/>
      <c r="F2" s="37"/>
      <c r="G2" s="99" t="s">
        <v>2</v>
      </c>
      <c r="H2" s="100" t="s">
        <v>250</v>
      </c>
      <c r="I2" s="97"/>
    </row>
    <row r="3" spans="1:9" x14ac:dyDescent="0.25">
      <c r="A3" s="37" t="s">
        <v>4</v>
      </c>
      <c r="B3" s="97" t="s">
        <v>233</v>
      </c>
      <c r="C3" s="97"/>
      <c r="D3" s="97"/>
      <c r="E3" s="98"/>
      <c r="F3" s="37"/>
      <c r="G3" s="99" t="s">
        <v>6</v>
      </c>
      <c r="H3" s="101" t="s">
        <v>251</v>
      </c>
      <c r="I3" s="102"/>
    </row>
    <row r="4" spans="1:9" x14ac:dyDescent="0.25">
      <c r="A4" s="37" t="s">
        <v>8</v>
      </c>
      <c r="B4" s="100" t="s">
        <v>252</v>
      </c>
      <c r="C4" s="97"/>
      <c r="D4" s="97"/>
      <c r="E4" s="98"/>
      <c r="F4" s="37"/>
      <c r="G4" s="99" t="s">
        <v>10</v>
      </c>
      <c r="H4" s="100" t="s">
        <v>11</v>
      </c>
      <c r="I4" s="97"/>
    </row>
    <row r="5" spans="1:9" x14ac:dyDescent="0.25">
      <c r="A5" s="37" t="s">
        <v>12</v>
      </c>
      <c r="B5" s="100" t="s">
        <v>214</v>
      </c>
      <c r="C5" s="102"/>
      <c r="D5" s="102"/>
      <c r="E5" s="98"/>
      <c r="F5" s="37"/>
      <c r="G5" s="99" t="s">
        <v>14</v>
      </c>
      <c r="H5" s="101" t="s">
        <v>253</v>
      </c>
      <c r="I5" s="102"/>
    </row>
    <row r="6" spans="1:9" x14ac:dyDescent="0.25">
      <c r="A6" s="37"/>
      <c r="B6" s="37"/>
      <c r="C6" s="37"/>
      <c r="D6" s="37"/>
      <c r="E6" s="37"/>
      <c r="F6" s="37"/>
      <c r="G6" s="37"/>
      <c r="H6" s="37"/>
      <c r="I6" s="37"/>
    </row>
    <row r="7" spans="1:9" x14ac:dyDescent="0.25">
      <c r="A7" s="37"/>
      <c r="B7" s="37"/>
      <c r="C7" s="37"/>
      <c r="D7" s="37"/>
      <c r="E7" s="37"/>
      <c r="F7" s="37"/>
      <c r="G7" s="37"/>
      <c r="H7" s="37"/>
      <c r="I7" s="37"/>
    </row>
    <row r="8" spans="1:9" x14ac:dyDescent="0.25">
      <c r="A8" s="37" t="s">
        <v>16</v>
      </c>
      <c r="B8" s="37"/>
      <c r="C8" s="98"/>
      <c r="D8" s="98"/>
      <c r="E8" s="98"/>
      <c r="F8" s="98"/>
      <c r="G8" s="98"/>
      <c r="H8" s="98"/>
      <c r="I8" s="98"/>
    </row>
    <row r="9" spans="1:9" x14ac:dyDescent="0.25">
      <c r="A9" s="36" t="s">
        <v>245</v>
      </c>
      <c r="B9" s="37"/>
      <c r="C9" s="98"/>
      <c r="D9" s="98"/>
      <c r="E9" s="98"/>
      <c r="F9" s="98"/>
      <c r="G9" s="98"/>
      <c r="H9" s="98"/>
      <c r="I9" s="98"/>
    </row>
    <row r="10" spans="1:9" x14ac:dyDescent="0.25">
      <c r="A10" s="37" t="s">
        <v>254</v>
      </c>
      <c r="B10" s="37"/>
      <c r="C10" s="98"/>
      <c r="D10" s="98"/>
      <c r="E10" s="98"/>
      <c r="F10" s="98"/>
      <c r="G10" s="98"/>
      <c r="H10" s="98"/>
      <c r="I10" s="98"/>
    </row>
    <row r="11" spans="1:9" x14ac:dyDescent="0.25">
      <c r="A11" s="37" t="s">
        <v>255</v>
      </c>
      <c r="B11" s="37"/>
      <c r="C11" s="98"/>
      <c r="D11" s="98"/>
      <c r="E11" s="98"/>
      <c r="F11" s="98"/>
      <c r="G11" s="98"/>
      <c r="H11" s="98"/>
      <c r="I11" s="98"/>
    </row>
    <row r="12" spans="1:9" x14ac:dyDescent="0.25">
      <c r="A12" s="37" t="s">
        <v>18</v>
      </c>
      <c r="B12" s="37"/>
      <c r="C12" s="98"/>
      <c r="D12" s="98"/>
      <c r="E12" s="98"/>
      <c r="F12" s="98"/>
      <c r="G12" s="98"/>
      <c r="H12" s="98"/>
      <c r="I12" s="98"/>
    </row>
    <row r="13" spans="1:9" x14ac:dyDescent="0.25">
      <c r="A13" s="37" t="s">
        <v>248</v>
      </c>
      <c r="B13" s="37"/>
      <c r="C13" s="98"/>
      <c r="D13" s="98"/>
      <c r="E13" s="98"/>
      <c r="F13" s="98"/>
      <c r="G13" s="98"/>
      <c r="H13" s="98"/>
      <c r="I13" s="98"/>
    </row>
    <row r="14" spans="1:9" x14ac:dyDescent="0.25">
      <c r="A14" s="37" t="s">
        <v>20</v>
      </c>
      <c r="B14" s="37"/>
      <c r="C14" s="98"/>
      <c r="D14" s="98"/>
      <c r="E14" s="98"/>
      <c r="F14" s="98"/>
      <c r="G14" s="98"/>
      <c r="H14" s="98"/>
      <c r="I14" s="98"/>
    </row>
    <row r="15" spans="1:9" x14ac:dyDescent="0.25">
      <c r="A15" s="37" t="s">
        <v>256</v>
      </c>
      <c r="B15" s="37"/>
      <c r="C15" s="98"/>
      <c r="D15" s="98"/>
      <c r="E15" s="98"/>
      <c r="F15" s="98"/>
      <c r="G15" s="98"/>
      <c r="H15" s="98"/>
      <c r="I15" s="98"/>
    </row>
    <row r="16" spans="1:9" x14ac:dyDescent="0.25">
      <c r="A16" s="36" t="s">
        <v>22</v>
      </c>
      <c r="B16" s="37"/>
      <c r="C16" s="98"/>
      <c r="D16" s="98"/>
      <c r="E16" s="98"/>
      <c r="F16" s="98"/>
      <c r="G16" s="98"/>
      <c r="H16" s="98"/>
      <c r="I16" s="98"/>
    </row>
    <row r="17" spans="1:9" x14ac:dyDescent="0.25">
      <c r="A17" s="37"/>
      <c r="B17" s="37"/>
      <c r="C17" s="98"/>
      <c r="D17" s="98"/>
      <c r="E17" s="98"/>
      <c r="F17" s="98"/>
      <c r="G17" s="98"/>
      <c r="H17" s="98"/>
      <c r="I17" s="98"/>
    </row>
    <row r="18" spans="1:9" x14ac:dyDescent="0.25">
      <c r="A18" s="36" t="s">
        <v>23</v>
      </c>
      <c r="B18" s="37"/>
      <c r="C18" s="98"/>
      <c r="D18" s="98"/>
      <c r="E18" s="98"/>
      <c r="F18" s="98"/>
      <c r="G18" s="98"/>
      <c r="H18" s="98"/>
      <c r="I18" s="98"/>
    </row>
    <row r="19" spans="1:9" x14ac:dyDescent="0.25">
      <c r="A19" s="5"/>
      <c r="B19" s="6"/>
      <c r="C19" s="7"/>
      <c r="D19" s="7"/>
      <c r="E19" s="7"/>
      <c r="F19" s="7"/>
      <c r="G19" s="7"/>
      <c r="H19" s="7"/>
      <c r="I19" s="7"/>
    </row>
    <row r="20" spans="1:9" x14ac:dyDescent="0.25">
      <c r="A20" s="7"/>
      <c r="B20" s="7"/>
      <c r="C20" s="7"/>
      <c r="D20" s="7"/>
      <c r="E20" s="7"/>
      <c r="F20" s="7"/>
      <c r="G20" s="7"/>
      <c r="H20" s="7"/>
      <c r="I20" s="7"/>
    </row>
    <row r="21" spans="1:9" ht="13" x14ac:dyDescent="0.3">
      <c r="A21" s="119" t="s">
        <v>25</v>
      </c>
      <c r="B21" s="120"/>
      <c r="C21" s="120"/>
      <c r="D21" s="120"/>
      <c r="E21" s="120"/>
      <c r="F21" s="120"/>
      <c r="G21" s="120"/>
      <c r="H21" s="120"/>
      <c r="I21" s="121"/>
    </row>
    <row r="22" spans="1:9" x14ac:dyDescent="0.25">
      <c r="A22" s="59"/>
      <c r="B22" s="60"/>
      <c r="C22" s="61" t="s">
        <v>26</v>
      </c>
      <c r="D22" s="61" t="s">
        <v>27</v>
      </c>
      <c r="E22" s="61" t="s">
        <v>28</v>
      </c>
      <c r="F22" s="61" t="s">
        <v>29</v>
      </c>
      <c r="G22" s="61" t="s">
        <v>30</v>
      </c>
      <c r="H22" s="61" t="s">
        <v>31</v>
      </c>
      <c r="I22" s="61" t="s">
        <v>32</v>
      </c>
    </row>
    <row r="23" spans="1:9" x14ac:dyDescent="0.25">
      <c r="A23" s="59"/>
      <c r="B23" s="60"/>
      <c r="C23" s="62" t="s">
        <v>33</v>
      </c>
      <c r="D23" s="63" t="s">
        <v>33</v>
      </c>
      <c r="E23" s="62" t="s">
        <v>33</v>
      </c>
      <c r="F23" s="62" t="s">
        <v>33</v>
      </c>
      <c r="G23" s="62" t="s">
        <v>34</v>
      </c>
      <c r="H23" s="62" t="s">
        <v>34</v>
      </c>
      <c r="I23" s="62" t="s">
        <v>34</v>
      </c>
    </row>
    <row r="24" spans="1:9" x14ac:dyDescent="0.25">
      <c r="A24" s="59" t="s">
        <v>35</v>
      </c>
      <c r="B24" s="60"/>
      <c r="C24" s="64">
        <v>0</v>
      </c>
      <c r="D24" s="65">
        <v>190000</v>
      </c>
      <c r="E24" s="65">
        <v>0</v>
      </c>
      <c r="F24" s="65">
        <v>0</v>
      </c>
      <c r="G24" s="65"/>
      <c r="H24" s="65">
        <v>120000</v>
      </c>
      <c r="I24" s="65">
        <v>125000</v>
      </c>
    </row>
    <row r="25" spans="1:9" x14ac:dyDescent="0.25">
      <c r="A25" s="59" t="s">
        <v>36</v>
      </c>
      <c r="B25" s="60"/>
      <c r="C25" s="64">
        <v>9137</v>
      </c>
      <c r="D25" s="65">
        <f t="shared" ref="D25:I25" si="0">C36</f>
        <v>5305</v>
      </c>
      <c r="E25" s="65">
        <f t="shared" si="0"/>
        <v>35082</v>
      </c>
      <c r="F25" s="65">
        <f t="shared" si="0"/>
        <v>37050</v>
      </c>
      <c r="G25" s="65">
        <f t="shared" si="0"/>
        <v>35082</v>
      </c>
      <c r="H25" s="65">
        <f t="shared" si="0"/>
        <v>46082</v>
      </c>
      <c r="I25" s="65">
        <f t="shared" si="0"/>
        <v>57082</v>
      </c>
    </row>
    <row r="26" spans="1:9" x14ac:dyDescent="0.25">
      <c r="A26" s="59" t="s">
        <v>37</v>
      </c>
      <c r="B26" s="60"/>
      <c r="C26" s="64">
        <v>133320</v>
      </c>
      <c r="D26" s="65">
        <v>97777</v>
      </c>
      <c r="E26" s="65">
        <v>96486</v>
      </c>
      <c r="F26" s="65">
        <v>91527</v>
      </c>
      <c r="G26" s="65">
        <v>108000</v>
      </c>
      <c r="H26" s="65">
        <v>109000</v>
      </c>
      <c r="I26" s="65">
        <v>112000</v>
      </c>
    </row>
    <row r="27" spans="1:9" x14ac:dyDescent="0.25">
      <c r="A27" s="59" t="s">
        <v>38</v>
      </c>
      <c r="B27" s="60"/>
      <c r="C27" s="64">
        <v>89673</v>
      </c>
      <c r="D27" s="65">
        <v>68000</v>
      </c>
      <c r="E27" s="65">
        <v>94518</v>
      </c>
      <c r="F27" s="64">
        <v>93495</v>
      </c>
      <c r="G27" s="65">
        <v>97000</v>
      </c>
      <c r="H27" s="65">
        <v>98000</v>
      </c>
      <c r="I27" s="65">
        <v>100000</v>
      </c>
    </row>
    <row r="28" spans="1:9" x14ac:dyDescent="0.25">
      <c r="A28" s="59"/>
      <c r="B28" s="60"/>
      <c r="C28" s="64"/>
      <c r="D28" s="65"/>
      <c r="E28" s="65"/>
      <c r="F28" s="65"/>
      <c r="G28" s="65"/>
      <c r="H28" s="65"/>
      <c r="I28" s="65"/>
    </row>
    <row r="29" spans="1:9" x14ac:dyDescent="0.25">
      <c r="A29" s="59" t="s">
        <v>39</v>
      </c>
      <c r="B29" s="29"/>
      <c r="C29" s="66"/>
      <c r="D29" s="66"/>
      <c r="E29" s="66"/>
      <c r="F29" s="66"/>
      <c r="G29" s="66"/>
      <c r="H29" s="66"/>
      <c r="I29" s="64"/>
    </row>
    <row r="30" spans="1:9" x14ac:dyDescent="0.25">
      <c r="A30" s="67" t="s">
        <v>40</v>
      </c>
      <c r="B30" s="60"/>
      <c r="C30" s="64"/>
      <c r="D30" s="68"/>
      <c r="E30" s="66"/>
      <c r="F30" s="66"/>
      <c r="G30" s="66"/>
      <c r="H30" s="66"/>
      <c r="I30" s="64"/>
    </row>
    <row r="31" spans="1:9" x14ac:dyDescent="0.25">
      <c r="A31" s="69"/>
      <c r="B31" s="70"/>
      <c r="C31" s="64">
        <v>-47479</v>
      </c>
      <c r="D31" s="65">
        <v>0</v>
      </c>
      <c r="E31" s="65">
        <v>0</v>
      </c>
      <c r="F31" s="65">
        <v>0</v>
      </c>
      <c r="G31" s="65"/>
      <c r="H31" s="65"/>
      <c r="I31" s="65"/>
    </row>
    <row r="32" spans="1:9" x14ac:dyDescent="0.25">
      <c r="A32" s="69"/>
      <c r="B32" s="70"/>
      <c r="C32" s="64"/>
      <c r="D32" s="65"/>
      <c r="E32" s="65"/>
      <c r="F32" s="65"/>
      <c r="G32" s="65"/>
      <c r="H32" s="65"/>
      <c r="I32" s="65"/>
    </row>
    <row r="33" spans="1:9" x14ac:dyDescent="0.25">
      <c r="A33" s="69"/>
      <c r="B33" s="70"/>
      <c r="C33" s="64"/>
      <c r="D33" s="65"/>
      <c r="E33" s="65"/>
      <c r="F33" s="65"/>
      <c r="G33" s="65"/>
      <c r="H33" s="65"/>
      <c r="I33" s="65"/>
    </row>
    <row r="34" spans="1:9" x14ac:dyDescent="0.25">
      <c r="A34" s="59" t="s">
        <v>41</v>
      </c>
      <c r="B34" s="60"/>
      <c r="C34" s="64">
        <f t="shared" ref="C34:I34" si="1">SUM(C31:C33)</f>
        <v>-47479</v>
      </c>
      <c r="D34" s="64">
        <f t="shared" si="1"/>
        <v>0</v>
      </c>
      <c r="E34" s="64">
        <f t="shared" si="1"/>
        <v>0</v>
      </c>
      <c r="F34" s="64">
        <f t="shared" si="1"/>
        <v>0</v>
      </c>
      <c r="G34" s="64">
        <f t="shared" si="1"/>
        <v>0</v>
      </c>
      <c r="H34" s="64">
        <f t="shared" si="1"/>
        <v>0</v>
      </c>
      <c r="I34" s="64">
        <f t="shared" si="1"/>
        <v>0</v>
      </c>
    </row>
    <row r="35" spans="1:9" x14ac:dyDescent="0.25">
      <c r="A35" s="59"/>
      <c r="B35" s="60"/>
      <c r="C35" s="64"/>
      <c r="D35" s="65"/>
      <c r="E35" s="65"/>
      <c r="F35" s="65"/>
      <c r="G35" s="65"/>
      <c r="H35" s="65"/>
      <c r="I35" s="65"/>
    </row>
    <row r="36" spans="1:9" x14ac:dyDescent="0.25">
      <c r="A36" s="59" t="s">
        <v>42</v>
      </c>
      <c r="B36" s="60"/>
      <c r="C36" s="64">
        <f>+C25+C26-C27+C34</f>
        <v>5305</v>
      </c>
      <c r="D36" s="64">
        <f t="shared" ref="D36:I36" si="2">+D25+D26-D27+D34</f>
        <v>35082</v>
      </c>
      <c r="E36" s="64">
        <f>+E25+E26-E27+E34</f>
        <v>37050</v>
      </c>
      <c r="F36" s="64">
        <f t="shared" si="2"/>
        <v>35082</v>
      </c>
      <c r="G36" s="64">
        <f>+G25+G26-G27+G34</f>
        <v>46082</v>
      </c>
      <c r="H36" s="64">
        <f>+H25+H26-H27+H34</f>
        <v>57082</v>
      </c>
      <c r="I36" s="64">
        <f t="shared" si="2"/>
        <v>69082</v>
      </c>
    </row>
    <row r="37" spans="1:9" x14ac:dyDescent="0.25">
      <c r="A37" s="69"/>
      <c r="B37" s="70"/>
      <c r="C37" s="71"/>
      <c r="D37" s="72"/>
      <c r="E37" s="72"/>
      <c r="F37" s="65"/>
      <c r="G37" s="65"/>
      <c r="H37" s="65"/>
      <c r="I37" s="65"/>
    </row>
    <row r="38" spans="1:9" x14ac:dyDescent="0.25">
      <c r="A38" s="59" t="s">
        <v>43</v>
      </c>
      <c r="B38" s="60"/>
      <c r="C38" s="71">
        <v>0</v>
      </c>
      <c r="D38" s="72">
        <v>0</v>
      </c>
      <c r="E38" s="72">
        <v>0</v>
      </c>
      <c r="F38" s="65">
        <v>0</v>
      </c>
      <c r="G38" s="65">
        <v>0</v>
      </c>
      <c r="H38" s="65">
        <v>0</v>
      </c>
      <c r="I38" s="65">
        <v>0</v>
      </c>
    </row>
    <row r="39" spans="1:9" x14ac:dyDescent="0.25">
      <c r="A39" s="69"/>
      <c r="B39" s="70"/>
      <c r="C39" s="71"/>
      <c r="D39" s="72"/>
      <c r="E39" s="72"/>
      <c r="F39" s="65"/>
      <c r="G39" s="65"/>
      <c r="H39" s="65"/>
      <c r="I39" s="65"/>
    </row>
    <row r="40" spans="1:9" x14ac:dyDescent="0.25">
      <c r="A40" s="59" t="s">
        <v>44</v>
      </c>
      <c r="B40" s="73"/>
      <c r="C40" s="74">
        <f>C36-C38</f>
        <v>5305</v>
      </c>
      <c r="D40" s="74">
        <f t="shared" ref="D40:I40" si="3">D36-D38</f>
        <v>35082</v>
      </c>
      <c r="E40" s="74">
        <f t="shared" si="3"/>
        <v>37050</v>
      </c>
      <c r="F40" s="75">
        <f t="shared" si="3"/>
        <v>35082</v>
      </c>
      <c r="G40" s="75">
        <f t="shared" si="3"/>
        <v>46082</v>
      </c>
      <c r="H40" s="75">
        <f t="shared" si="3"/>
        <v>57082</v>
      </c>
      <c r="I40" s="75">
        <f t="shared" si="3"/>
        <v>69082</v>
      </c>
    </row>
    <row r="41" spans="1:9" x14ac:dyDescent="0.25">
      <c r="A41" s="76"/>
      <c r="B41" s="76"/>
      <c r="C41" s="77"/>
      <c r="D41" s="77"/>
      <c r="E41" s="77"/>
      <c r="F41" s="77"/>
      <c r="G41" s="77"/>
      <c r="H41" s="77"/>
      <c r="I41" s="77"/>
    </row>
    <row r="42" spans="1:9" x14ac:dyDescent="0.25">
      <c r="A42" s="78" t="s">
        <v>45</v>
      </c>
      <c r="B42" s="28"/>
      <c r="C42" s="79"/>
      <c r="D42" s="79"/>
      <c r="E42" s="79"/>
      <c r="F42" s="79"/>
      <c r="G42" s="79"/>
      <c r="H42" s="79"/>
      <c r="I42" s="79"/>
    </row>
    <row r="43" spans="1:9" x14ac:dyDescent="0.25">
      <c r="A43" s="80" t="s">
        <v>46</v>
      </c>
      <c r="B43" s="70"/>
      <c r="C43" s="72"/>
      <c r="D43" s="72"/>
      <c r="E43" s="72"/>
      <c r="F43" s="72"/>
      <c r="G43" s="72"/>
      <c r="H43" s="72"/>
      <c r="I43" s="72"/>
    </row>
    <row r="44" spans="1:9" x14ac:dyDescent="0.25">
      <c r="A44" s="59"/>
      <c r="B44" s="60"/>
      <c r="C44" s="65"/>
      <c r="D44" s="65"/>
      <c r="E44" s="65"/>
      <c r="F44" s="65"/>
      <c r="G44" s="65"/>
      <c r="H44" s="65"/>
      <c r="I44" s="65"/>
    </row>
    <row r="45" spans="1:9" x14ac:dyDescent="0.25">
      <c r="A45" s="59" t="s">
        <v>47</v>
      </c>
      <c r="B45" s="60"/>
      <c r="C45" s="65"/>
      <c r="D45" s="65"/>
      <c r="E45" s="65"/>
      <c r="F45" s="65"/>
      <c r="G45" s="65"/>
      <c r="H45" s="65"/>
      <c r="I45" s="65"/>
    </row>
    <row r="46" spans="1:9" x14ac:dyDescent="0.25">
      <c r="A46" s="59"/>
      <c r="B46" s="60"/>
      <c r="C46" s="65"/>
      <c r="D46" s="65"/>
      <c r="E46" s="65"/>
      <c r="F46" s="65"/>
      <c r="G46" s="65"/>
      <c r="H46" s="65"/>
      <c r="I46" s="65"/>
    </row>
    <row r="47" spans="1:9" x14ac:dyDescent="0.25">
      <c r="A47" s="112" t="s">
        <v>48</v>
      </c>
      <c r="B47" s="73"/>
      <c r="C47" s="65"/>
      <c r="D47" s="65"/>
      <c r="E47" s="65"/>
      <c r="F47" s="65"/>
      <c r="G47" s="65"/>
      <c r="H47" s="65"/>
      <c r="I47" s="65"/>
    </row>
    <row r="48" spans="1:9" x14ac:dyDescent="0.25">
      <c r="A48" s="23" t="s">
        <v>49</v>
      </c>
      <c r="B48" s="24"/>
      <c r="C48" s="11"/>
      <c r="D48" s="11"/>
      <c r="E48" s="10"/>
      <c r="F48" s="10"/>
      <c r="G48" s="10"/>
      <c r="H48" s="10"/>
      <c r="I48" s="10"/>
    </row>
  </sheetData>
  <sheetProtection selectLockedCells="1"/>
  <mergeCells count="1">
    <mergeCell ref="A21:I21"/>
  </mergeCells>
  <printOptions horizontalCentered="1"/>
  <pageMargins left="0.75" right="0.75" top="0.6" bottom="0.55000000000000004" header="0.28000000000000003" footer="0.16"/>
  <pageSetup scale="89"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1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9FCDBF-2405-4314-B6E2-560A77E3827A}">
  <sheetPr>
    <pageSetUpPr fitToPage="1"/>
  </sheetPr>
  <dimension ref="A1:I49"/>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38" t="s">
        <v>0</v>
      </c>
      <c r="B2" s="39" t="s">
        <v>1</v>
      </c>
      <c r="C2" s="39"/>
      <c r="D2" s="39"/>
      <c r="E2" s="40"/>
      <c r="F2" s="38"/>
      <c r="G2" s="41" t="s">
        <v>2</v>
      </c>
      <c r="H2" s="42" t="s">
        <v>257</v>
      </c>
      <c r="I2" s="39"/>
    </row>
    <row r="3" spans="1:9" x14ac:dyDescent="0.25">
      <c r="A3" s="38" t="s">
        <v>4</v>
      </c>
      <c r="B3" s="39" t="s">
        <v>233</v>
      </c>
      <c r="C3" s="39"/>
      <c r="D3" s="39"/>
      <c r="E3" s="40"/>
      <c r="F3" s="38"/>
      <c r="G3" s="41" t="s">
        <v>6</v>
      </c>
      <c r="H3" s="43" t="s">
        <v>258</v>
      </c>
      <c r="I3" s="44"/>
    </row>
    <row r="4" spans="1:9" x14ac:dyDescent="0.25">
      <c r="A4" s="38" t="s">
        <v>8</v>
      </c>
      <c r="B4" s="42" t="s">
        <v>259</v>
      </c>
      <c r="C4" s="39"/>
      <c r="D4" s="39"/>
      <c r="E4" s="40"/>
      <c r="F4" s="38"/>
      <c r="G4" s="41" t="s">
        <v>10</v>
      </c>
      <c r="H4" s="42" t="s">
        <v>11</v>
      </c>
      <c r="I4" s="39"/>
    </row>
    <row r="5" spans="1:9" x14ac:dyDescent="0.25">
      <c r="A5" s="38" t="s">
        <v>12</v>
      </c>
      <c r="B5" s="42" t="s">
        <v>214</v>
      </c>
      <c r="C5" s="44"/>
      <c r="D5" s="44"/>
      <c r="E5" s="40"/>
      <c r="F5" s="38"/>
      <c r="G5" s="41" t="s">
        <v>14</v>
      </c>
      <c r="H5" s="43" t="s">
        <v>260</v>
      </c>
      <c r="I5" s="44"/>
    </row>
    <row r="6" spans="1:9" x14ac:dyDescent="0.25">
      <c r="A6" s="38"/>
      <c r="B6" s="38"/>
      <c r="C6" s="38"/>
      <c r="D6" s="38"/>
      <c r="E6" s="38"/>
      <c r="F6" s="38"/>
      <c r="G6" s="38"/>
      <c r="H6" s="38"/>
      <c r="I6" s="38"/>
    </row>
    <row r="7" spans="1:9" x14ac:dyDescent="0.25">
      <c r="A7" s="38"/>
      <c r="B7" s="38"/>
      <c r="C7" s="38"/>
      <c r="D7" s="38"/>
      <c r="E7" s="38"/>
      <c r="F7" s="38"/>
      <c r="G7" s="38"/>
      <c r="H7" s="38"/>
      <c r="I7" s="38"/>
    </row>
    <row r="8" spans="1:9" x14ac:dyDescent="0.25">
      <c r="A8" s="38" t="s">
        <v>16</v>
      </c>
      <c r="B8" s="38"/>
      <c r="C8" s="40"/>
      <c r="D8" s="40"/>
      <c r="E8" s="40"/>
      <c r="F8" s="40"/>
      <c r="G8" s="40"/>
      <c r="H8" s="40"/>
      <c r="I8" s="40"/>
    </row>
    <row r="9" spans="1:9" x14ac:dyDescent="0.25">
      <c r="A9" s="38" t="s">
        <v>245</v>
      </c>
      <c r="B9" s="38"/>
      <c r="C9" s="40"/>
      <c r="D9" s="40"/>
      <c r="E9" s="40"/>
      <c r="F9" s="40"/>
      <c r="G9" s="40"/>
      <c r="H9" s="40"/>
      <c r="I9" s="40"/>
    </row>
    <row r="10" spans="1:9" x14ac:dyDescent="0.25">
      <c r="A10" s="38" t="s">
        <v>261</v>
      </c>
      <c r="B10" s="38"/>
      <c r="C10" s="40"/>
      <c r="D10" s="40"/>
      <c r="E10" s="40"/>
      <c r="F10" s="40"/>
      <c r="G10" s="40"/>
      <c r="H10" s="40"/>
      <c r="I10" s="40"/>
    </row>
    <row r="11" spans="1:9" x14ac:dyDescent="0.25">
      <c r="A11" s="38" t="s">
        <v>18</v>
      </c>
      <c r="B11" s="38"/>
      <c r="C11" s="40"/>
      <c r="D11" s="40"/>
      <c r="E11" s="40"/>
      <c r="F11" s="40"/>
      <c r="G11" s="40"/>
      <c r="H11" s="40"/>
      <c r="I11" s="40"/>
    </row>
    <row r="12" spans="1:9" x14ac:dyDescent="0.25">
      <c r="A12" s="38" t="s">
        <v>262</v>
      </c>
      <c r="B12" s="38"/>
      <c r="C12" s="40"/>
      <c r="D12" s="40"/>
      <c r="E12" s="40"/>
      <c r="F12" s="40"/>
      <c r="G12" s="40"/>
      <c r="H12" s="40"/>
      <c r="I12" s="40"/>
    </row>
    <row r="13" spans="1:9" x14ac:dyDescent="0.25">
      <c r="A13" s="38" t="s">
        <v>20</v>
      </c>
      <c r="B13" s="38"/>
      <c r="C13" s="40"/>
      <c r="D13" s="40"/>
      <c r="E13" s="40"/>
      <c r="F13" s="40"/>
      <c r="G13" s="40"/>
      <c r="H13" s="40"/>
      <c r="I13" s="40"/>
    </row>
    <row r="14" spans="1:9" x14ac:dyDescent="0.25">
      <c r="A14" s="38" t="s">
        <v>263</v>
      </c>
      <c r="B14" s="38"/>
      <c r="C14" s="40"/>
      <c r="D14" s="40"/>
      <c r="E14" s="40"/>
      <c r="F14" s="40"/>
      <c r="G14" s="40"/>
      <c r="H14" s="40"/>
      <c r="I14" s="40"/>
    </row>
    <row r="15" spans="1:9" x14ac:dyDescent="0.25">
      <c r="A15" s="38" t="s">
        <v>264</v>
      </c>
      <c r="B15" s="38"/>
      <c r="C15" s="40"/>
      <c r="D15" s="40"/>
      <c r="E15" s="40"/>
      <c r="F15" s="40"/>
      <c r="G15" s="40"/>
      <c r="H15" s="40"/>
      <c r="I15" s="40"/>
    </row>
    <row r="16" spans="1:9" x14ac:dyDescent="0.25">
      <c r="A16" s="38" t="s">
        <v>265</v>
      </c>
      <c r="B16" s="38"/>
      <c r="C16" s="40"/>
      <c r="D16" s="40"/>
      <c r="E16" s="40"/>
      <c r="F16" s="40"/>
      <c r="G16" s="40"/>
      <c r="H16" s="40"/>
      <c r="I16" s="40"/>
    </row>
    <row r="17" spans="1:9" x14ac:dyDescent="0.25">
      <c r="A17" s="45" t="s">
        <v>22</v>
      </c>
      <c r="B17" s="38"/>
      <c r="C17" s="40"/>
      <c r="D17" s="40"/>
      <c r="E17" s="40"/>
      <c r="F17" s="40"/>
      <c r="G17" s="40"/>
      <c r="H17" s="40"/>
      <c r="I17" s="40"/>
    </row>
    <row r="18" spans="1:9" x14ac:dyDescent="0.25">
      <c r="A18" s="38"/>
      <c r="B18" s="38"/>
      <c r="C18" s="40"/>
      <c r="D18" s="40"/>
      <c r="E18" s="40"/>
      <c r="F18" s="40"/>
      <c r="G18" s="40"/>
      <c r="H18" s="40"/>
      <c r="I18" s="40"/>
    </row>
    <row r="19" spans="1:9" x14ac:dyDescent="0.25">
      <c r="A19" s="45" t="s">
        <v>23</v>
      </c>
      <c r="B19" s="38" t="s">
        <v>266</v>
      </c>
      <c r="C19" s="40"/>
      <c r="D19" s="40"/>
      <c r="E19" s="40"/>
      <c r="F19" s="40"/>
      <c r="G19" s="40"/>
      <c r="H19" s="40"/>
      <c r="I19" s="40"/>
    </row>
    <row r="20" spans="1:9" x14ac:dyDescent="0.25">
      <c r="A20" s="45"/>
      <c r="B20" s="38" t="s">
        <v>267</v>
      </c>
      <c r="C20" s="40"/>
      <c r="D20" s="40"/>
      <c r="E20" s="40"/>
      <c r="F20" s="40"/>
      <c r="G20" s="40"/>
      <c r="H20" s="40"/>
      <c r="I20" s="40"/>
    </row>
    <row r="21" spans="1:9" x14ac:dyDescent="0.25">
      <c r="A21" s="5"/>
      <c r="B21" s="6"/>
      <c r="C21" s="7"/>
      <c r="D21" s="7"/>
      <c r="E21" s="7"/>
      <c r="F21" s="7"/>
      <c r="G21" s="7"/>
      <c r="H21" s="7"/>
      <c r="I21" s="7"/>
    </row>
    <row r="22" spans="1:9" ht="13" x14ac:dyDescent="0.3">
      <c r="A22" s="119" t="s">
        <v>25</v>
      </c>
      <c r="B22" s="120"/>
      <c r="C22" s="120"/>
      <c r="D22" s="120"/>
      <c r="E22" s="120"/>
      <c r="F22" s="120"/>
      <c r="G22" s="120"/>
      <c r="H22" s="120"/>
      <c r="I22" s="121"/>
    </row>
    <row r="23" spans="1:9" x14ac:dyDescent="0.25">
      <c r="A23" s="59"/>
      <c r="B23" s="60"/>
      <c r="C23" s="61" t="s">
        <v>26</v>
      </c>
      <c r="D23" s="61" t="s">
        <v>27</v>
      </c>
      <c r="E23" s="61" t="s">
        <v>28</v>
      </c>
      <c r="F23" s="61" t="s">
        <v>29</v>
      </c>
      <c r="G23" s="61" t="s">
        <v>30</v>
      </c>
      <c r="H23" s="61" t="s">
        <v>31</v>
      </c>
      <c r="I23" s="61" t="s">
        <v>32</v>
      </c>
    </row>
    <row r="24" spans="1:9" x14ac:dyDescent="0.25">
      <c r="A24" s="59"/>
      <c r="B24" s="60"/>
      <c r="C24" s="62" t="s">
        <v>33</v>
      </c>
      <c r="D24" s="63" t="s">
        <v>33</v>
      </c>
      <c r="E24" s="62" t="s">
        <v>33</v>
      </c>
      <c r="F24" s="62" t="s">
        <v>33</v>
      </c>
      <c r="G24" s="62" t="s">
        <v>34</v>
      </c>
      <c r="H24" s="62" t="s">
        <v>34</v>
      </c>
      <c r="I24" s="62" t="s">
        <v>34</v>
      </c>
    </row>
    <row r="25" spans="1:9" x14ac:dyDescent="0.25">
      <c r="A25" s="59" t="s">
        <v>35</v>
      </c>
      <c r="B25" s="60"/>
      <c r="C25" s="64">
        <v>285000</v>
      </c>
      <c r="D25" s="65">
        <v>285000</v>
      </c>
      <c r="E25" s="65">
        <v>285000</v>
      </c>
      <c r="F25" s="65">
        <v>340000</v>
      </c>
      <c r="G25" s="65">
        <v>285000</v>
      </c>
      <c r="H25" s="65">
        <v>285000</v>
      </c>
      <c r="I25" s="65">
        <v>285000</v>
      </c>
    </row>
    <row r="26" spans="1:9" x14ac:dyDescent="0.25">
      <c r="A26" s="59" t="s">
        <v>36</v>
      </c>
      <c r="B26" s="60"/>
      <c r="C26" s="64">
        <v>83178</v>
      </c>
      <c r="D26" s="65">
        <f t="shared" ref="D26:I26" si="0">C37</f>
        <v>61287</v>
      </c>
      <c r="E26" s="65">
        <f t="shared" si="0"/>
        <v>104324</v>
      </c>
      <c r="F26" s="65">
        <f t="shared" si="0"/>
        <v>117781</v>
      </c>
      <c r="G26" s="65">
        <f t="shared" si="0"/>
        <v>178661</v>
      </c>
      <c r="H26" s="65">
        <f t="shared" si="0"/>
        <v>228661</v>
      </c>
      <c r="I26" s="65">
        <f t="shared" si="0"/>
        <v>274661</v>
      </c>
    </row>
    <row r="27" spans="1:9" x14ac:dyDescent="0.25">
      <c r="A27" s="59" t="s">
        <v>37</v>
      </c>
      <c r="B27" s="60"/>
      <c r="C27" s="64">
        <v>335572</v>
      </c>
      <c r="D27" s="65">
        <v>307774</v>
      </c>
      <c r="E27" s="65">
        <v>179833</v>
      </c>
      <c r="F27" s="65">
        <v>426526</v>
      </c>
      <c r="G27" s="65">
        <v>425000</v>
      </c>
      <c r="H27" s="65">
        <v>426000</v>
      </c>
      <c r="I27" s="65">
        <v>432000</v>
      </c>
    </row>
    <row r="28" spans="1:9" x14ac:dyDescent="0.25">
      <c r="A28" s="59" t="s">
        <v>38</v>
      </c>
      <c r="B28" s="60"/>
      <c r="C28" s="64">
        <v>357463</v>
      </c>
      <c r="D28" s="65">
        <v>264737</v>
      </c>
      <c r="E28" s="65">
        <v>166376</v>
      </c>
      <c r="F28" s="64">
        <v>365646</v>
      </c>
      <c r="G28" s="65">
        <v>375000</v>
      </c>
      <c r="H28" s="65">
        <v>380000</v>
      </c>
      <c r="I28" s="65">
        <v>385000</v>
      </c>
    </row>
    <row r="29" spans="1:9" x14ac:dyDescent="0.25">
      <c r="A29" s="59"/>
      <c r="B29" s="60"/>
      <c r="C29" s="64"/>
      <c r="D29" s="65"/>
      <c r="E29" s="65"/>
      <c r="F29" s="65"/>
      <c r="G29" s="65"/>
      <c r="H29" s="65"/>
      <c r="I29" s="65"/>
    </row>
    <row r="30" spans="1:9" x14ac:dyDescent="0.25">
      <c r="A30" s="59" t="s">
        <v>39</v>
      </c>
      <c r="B30" s="29"/>
      <c r="C30" s="66"/>
      <c r="D30" s="66"/>
      <c r="E30" s="66"/>
      <c r="F30" s="66"/>
      <c r="G30" s="66"/>
      <c r="H30" s="66"/>
      <c r="I30" s="64"/>
    </row>
    <row r="31" spans="1:9" x14ac:dyDescent="0.25">
      <c r="A31" s="67" t="s">
        <v>40</v>
      </c>
      <c r="B31" s="60"/>
      <c r="C31" s="64"/>
      <c r="D31" s="68"/>
      <c r="E31" s="66"/>
      <c r="F31" s="66"/>
      <c r="G31" s="66"/>
      <c r="H31" s="66"/>
      <c r="I31" s="64"/>
    </row>
    <row r="32" spans="1:9" x14ac:dyDescent="0.25">
      <c r="A32" s="69"/>
      <c r="B32" s="70"/>
      <c r="C32" s="64">
        <v>0</v>
      </c>
      <c r="D32" s="65">
        <v>0</v>
      </c>
      <c r="E32" s="65">
        <v>0</v>
      </c>
      <c r="F32" s="65">
        <v>0</v>
      </c>
      <c r="G32" s="65"/>
      <c r="H32" s="65"/>
      <c r="I32" s="65"/>
    </row>
    <row r="33" spans="1:9" x14ac:dyDescent="0.25">
      <c r="A33" s="69"/>
      <c r="B33" s="70"/>
      <c r="C33" s="64"/>
      <c r="D33" s="65"/>
      <c r="E33" s="65"/>
      <c r="F33" s="65"/>
      <c r="G33" s="65"/>
      <c r="H33" s="65"/>
      <c r="I33" s="65"/>
    </row>
    <row r="34" spans="1:9" x14ac:dyDescent="0.25">
      <c r="A34" s="69"/>
      <c r="B34" s="70"/>
      <c r="C34" s="64"/>
      <c r="D34" s="65"/>
      <c r="E34" s="65"/>
      <c r="F34" s="65"/>
      <c r="G34" s="65"/>
      <c r="H34" s="65"/>
      <c r="I34" s="65"/>
    </row>
    <row r="35" spans="1:9" x14ac:dyDescent="0.25">
      <c r="A35" s="59" t="s">
        <v>41</v>
      </c>
      <c r="B35" s="60"/>
      <c r="C35" s="64">
        <f t="shared" ref="C35:I35" si="1">SUM(C32:C34)</f>
        <v>0</v>
      </c>
      <c r="D35" s="64">
        <f t="shared" si="1"/>
        <v>0</v>
      </c>
      <c r="E35" s="64">
        <f t="shared" si="1"/>
        <v>0</v>
      </c>
      <c r="F35" s="64">
        <f t="shared" si="1"/>
        <v>0</v>
      </c>
      <c r="G35" s="64">
        <f t="shared" si="1"/>
        <v>0</v>
      </c>
      <c r="H35" s="64">
        <f t="shared" si="1"/>
        <v>0</v>
      </c>
      <c r="I35" s="64">
        <f t="shared" si="1"/>
        <v>0</v>
      </c>
    </row>
    <row r="36" spans="1:9" x14ac:dyDescent="0.25">
      <c r="A36" s="59"/>
      <c r="B36" s="60"/>
      <c r="C36" s="64"/>
      <c r="D36" s="65"/>
      <c r="E36" s="65"/>
      <c r="F36" s="65"/>
      <c r="G36" s="65"/>
      <c r="H36" s="65"/>
      <c r="I36" s="65"/>
    </row>
    <row r="37" spans="1:9" x14ac:dyDescent="0.25">
      <c r="A37" s="59" t="s">
        <v>42</v>
      </c>
      <c r="B37" s="60"/>
      <c r="C37" s="64">
        <f>+C26+C27-C28+C35</f>
        <v>61287</v>
      </c>
      <c r="D37" s="64">
        <f t="shared" ref="D37:I37" si="2">+D26+D27-D28+D35</f>
        <v>104324</v>
      </c>
      <c r="E37" s="64">
        <f>+E26+E27-E28+E35</f>
        <v>117781</v>
      </c>
      <c r="F37" s="64">
        <f t="shared" si="2"/>
        <v>178661</v>
      </c>
      <c r="G37" s="64">
        <f>+G26+G27-G28+G35</f>
        <v>228661</v>
      </c>
      <c r="H37" s="64">
        <f>+H26+H27-H28+H35</f>
        <v>274661</v>
      </c>
      <c r="I37" s="64">
        <f t="shared" si="2"/>
        <v>321661</v>
      </c>
    </row>
    <row r="38" spans="1:9" x14ac:dyDescent="0.25">
      <c r="A38" s="69"/>
      <c r="B38" s="70"/>
      <c r="C38" s="71"/>
      <c r="D38" s="72"/>
      <c r="E38" s="72"/>
      <c r="F38" s="65"/>
      <c r="G38" s="65"/>
      <c r="H38" s="65"/>
      <c r="I38" s="65"/>
    </row>
    <row r="39" spans="1:9" x14ac:dyDescent="0.25">
      <c r="A39" s="59" t="s">
        <v>43</v>
      </c>
      <c r="B39" s="60"/>
      <c r="C39" s="71"/>
      <c r="D39" s="72">
        <v>20263</v>
      </c>
      <c r="E39" s="72">
        <v>138887</v>
      </c>
      <c r="F39" s="65">
        <v>96522</v>
      </c>
      <c r="G39" s="65">
        <v>98500</v>
      </c>
      <c r="H39" s="65">
        <v>125000</v>
      </c>
      <c r="I39" s="65">
        <v>135000</v>
      </c>
    </row>
    <row r="40" spans="1:9" x14ac:dyDescent="0.25">
      <c r="A40" s="69"/>
      <c r="B40" s="70"/>
      <c r="C40" s="71"/>
      <c r="D40" s="72"/>
      <c r="E40" s="72"/>
      <c r="F40" s="65"/>
      <c r="G40" s="65"/>
      <c r="H40" s="65"/>
      <c r="I40" s="65"/>
    </row>
    <row r="41" spans="1:9" x14ac:dyDescent="0.25">
      <c r="A41" s="59" t="s">
        <v>44</v>
      </c>
      <c r="B41" s="73"/>
      <c r="C41" s="74">
        <f>C37-C39</f>
        <v>61287</v>
      </c>
      <c r="D41" s="74">
        <f t="shared" ref="D41:I41" si="3">D37-D39</f>
        <v>84061</v>
      </c>
      <c r="E41" s="74">
        <f t="shared" si="3"/>
        <v>-21106</v>
      </c>
      <c r="F41" s="75">
        <f t="shared" si="3"/>
        <v>82139</v>
      </c>
      <c r="G41" s="75">
        <f t="shared" si="3"/>
        <v>130161</v>
      </c>
      <c r="H41" s="75">
        <f t="shared" si="3"/>
        <v>149661</v>
      </c>
      <c r="I41" s="75">
        <f t="shared" si="3"/>
        <v>186661</v>
      </c>
    </row>
    <row r="42" spans="1:9" x14ac:dyDescent="0.25">
      <c r="A42" s="76"/>
      <c r="B42" s="76"/>
      <c r="C42" s="77"/>
      <c r="D42" s="77"/>
      <c r="E42" s="77"/>
      <c r="F42" s="77"/>
      <c r="G42" s="77"/>
      <c r="H42" s="77"/>
      <c r="I42" s="77"/>
    </row>
    <row r="43" spans="1:9" x14ac:dyDescent="0.25">
      <c r="A43" s="78" t="s">
        <v>45</v>
      </c>
      <c r="B43" s="28"/>
      <c r="C43" s="79"/>
      <c r="D43" s="79"/>
      <c r="E43" s="79"/>
      <c r="F43" s="79"/>
      <c r="G43" s="79"/>
      <c r="H43" s="79"/>
      <c r="I43" s="79"/>
    </row>
    <row r="44" spans="1:9" x14ac:dyDescent="0.25">
      <c r="A44" s="80" t="s">
        <v>46</v>
      </c>
      <c r="B44" s="70"/>
      <c r="C44" s="72"/>
      <c r="D44" s="72"/>
      <c r="E44" s="72"/>
      <c r="F44" s="72"/>
      <c r="G44" s="72"/>
      <c r="H44" s="72"/>
      <c r="I44" s="72"/>
    </row>
    <row r="45" spans="1:9" x14ac:dyDescent="0.25">
      <c r="A45" s="59"/>
      <c r="B45" s="60"/>
      <c r="C45" s="65"/>
      <c r="D45" s="65"/>
      <c r="E45" s="65"/>
      <c r="F45" s="65"/>
      <c r="G45" s="65"/>
      <c r="H45" s="65"/>
      <c r="I45" s="65"/>
    </row>
    <row r="46" spans="1:9" x14ac:dyDescent="0.25">
      <c r="A46" s="59" t="s">
        <v>47</v>
      </c>
      <c r="B46" s="60"/>
      <c r="C46" s="65"/>
      <c r="D46" s="65"/>
      <c r="E46" s="65"/>
      <c r="F46" s="65"/>
      <c r="G46" s="65"/>
      <c r="H46" s="65"/>
      <c r="I46" s="65"/>
    </row>
    <row r="47" spans="1:9" x14ac:dyDescent="0.25">
      <c r="A47" s="59"/>
      <c r="B47" s="60"/>
      <c r="C47" s="65"/>
      <c r="D47" s="65"/>
      <c r="E47" s="65"/>
      <c r="F47" s="65"/>
      <c r="G47" s="65"/>
      <c r="H47" s="65"/>
      <c r="I47" s="65"/>
    </row>
    <row r="48" spans="1:9" x14ac:dyDescent="0.25">
      <c r="A48" s="22" t="s">
        <v>48</v>
      </c>
      <c r="B48" s="14"/>
      <c r="C48" s="11"/>
      <c r="D48" s="11"/>
      <c r="E48" s="10"/>
      <c r="F48" s="10"/>
      <c r="G48" s="10"/>
      <c r="H48" s="10"/>
      <c r="I48" s="10"/>
    </row>
    <row r="49" spans="1:9" x14ac:dyDescent="0.25">
      <c r="A49" s="23" t="s">
        <v>49</v>
      </c>
      <c r="B49" s="24"/>
      <c r="C49" s="11"/>
      <c r="D49" s="11"/>
      <c r="E49" s="10"/>
      <c r="F49" s="10"/>
      <c r="G49" s="10"/>
      <c r="H49" s="10"/>
      <c r="I49" s="10"/>
    </row>
  </sheetData>
  <sheetProtection selectLockedCells="1"/>
  <mergeCells count="1">
    <mergeCell ref="A22:I22"/>
  </mergeCells>
  <printOptions horizontalCentered="1"/>
  <pageMargins left="0.75" right="0.75" top="0.6" bottom="0.55000000000000004" header="0.28000000000000003" footer="0.16"/>
  <pageSetup scale="85"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1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9C8E0C-C95D-4905-8188-D233A411E5FE}">
  <sheetPr>
    <pageSetUpPr fitToPage="1"/>
  </sheetPr>
  <dimension ref="A1:I48"/>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6" t="s">
        <v>242</v>
      </c>
      <c r="I2" s="28"/>
    </row>
    <row r="3" spans="1:9" x14ac:dyDescent="0.25">
      <c r="A3" s="6" t="s">
        <v>4</v>
      </c>
      <c r="B3" s="28" t="s">
        <v>233</v>
      </c>
      <c r="C3" s="28"/>
      <c r="D3" s="28"/>
      <c r="E3" s="7"/>
      <c r="F3" s="6"/>
      <c r="G3" s="57" t="s">
        <v>6</v>
      </c>
      <c r="H3" s="27" t="s">
        <v>268</v>
      </c>
      <c r="I3" s="29"/>
    </row>
    <row r="4" spans="1:9" x14ac:dyDescent="0.25">
      <c r="A4" s="6" t="s">
        <v>8</v>
      </c>
      <c r="B4" s="26" t="s">
        <v>269</v>
      </c>
      <c r="C4" s="28"/>
      <c r="D4" s="28"/>
      <c r="E4" s="7"/>
      <c r="F4" s="6"/>
      <c r="G4" s="57" t="s">
        <v>10</v>
      </c>
      <c r="H4" s="26" t="s">
        <v>11</v>
      </c>
      <c r="I4" s="28"/>
    </row>
    <row r="5" spans="1:9" x14ac:dyDescent="0.25">
      <c r="A5" s="6" t="s">
        <v>12</v>
      </c>
      <c r="B5" s="26" t="s">
        <v>214</v>
      </c>
      <c r="C5" s="29"/>
      <c r="D5" s="29"/>
      <c r="E5" s="7"/>
      <c r="F5" s="6"/>
      <c r="G5" s="57" t="s">
        <v>14</v>
      </c>
      <c r="H5" s="27" t="s">
        <v>270</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6" t="s">
        <v>245</v>
      </c>
      <c r="B9" s="6"/>
      <c r="C9" s="7"/>
      <c r="D9" s="7"/>
      <c r="E9" s="7"/>
      <c r="F9" s="7"/>
      <c r="G9" s="7"/>
      <c r="H9" s="7"/>
      <c r="I9" s="7"/>
    </row>
    <row r="10" spans="1:9" x14ac:dyDescent="0.25">
      <c r="A10" s="6" t="s">
        <v>271</v>
      </c>
      <c r="B10" s="6"/>
      <c r="C10" s="7"/>
      <c r="D10" s="7"/>
      <c r="E10" s="7"/>
      <c r="F10" s="7"/>
      <c r="G10" s="7"/>
      <c r="H10" s="7"/>
      <c r="I10" s="7"/>
    </row>
    <row r="11" spans="1:9" x14ac:dyDescent="0.25">
      <c r="A11" s="6" t="s">
        <v>247</v>
      </c>
      <c r="B11" s="6"/>
      <c r="C11" s="7"/>
      <c r="D11" s="7"/>
      <c r="E11" s="7"/>
      <c r="F11" s="7"/>
      <c r="G11" s="7"/>
      <c r="H11" s="7"/>
      <c r="I11" s="7"/>
    </row>
    <row r="12" spans="1:9" x14ac:dyDescent="0.25">
      <c r="A12" s="6" t="s">
        <v>18</v>
      </c>
      <c r="B12" s="6"/>
      <c r="C12" s="7"/>
      <c r="D12" s="7"/>
      <c r="E12" s="7"/>
      <c r="F12" s="7"/>
      <c r="G12" s="7"/>
      <c r="H12" s="7"/>
      <c r="I12" s="7"/>
    </row>
    <row r="13" spans="1:9" x14ac:dyDescent="0.25">
      <c r="A13" s="6" t="s">
        <v>272</v>
      </c>
      <c r="B13" s="6"/>
      <c r="C13" s="7"/>
      <c r="D13" s="7"/>
      <c r="E13" s="7"/>
      <c r="F13" s="7"/>
      <c r="G13" s="7"/>
      <c r="H13" s="7"/>
      <c r="I13" s="7"/>
    </row>
    <row r="14" spans="1:9" x14ac:dyDescent="0.25">
      <c r="A14" s="6" t="s">
        <v>20</v>
      </c>
      <c r="B14" s="6"/>
      <c r="C14" s="7"/>
      <c r="D14" s="7"/>
      <c r="E14" s="7"/>
      <c r="F14" s="7"/>
      <c r="G14" s="7"/>
      <c r="H14" s="7"/>
      <c r="I14" s="7"/>
    </row>
    <row r="15" spans="1:9" x14ac:dyDescent="0.25">
      <c r="A15" s="6" t="s">
        <v>273</v>
      </c>
      <c r="B15" s="6"/>
      <c r="C15" s="7"/>
      <c r="D15" s="7"/>
      <c r="E15" s="7"/>
      <c r="F15" s="7"/>
      <c r="G15" s="7"/>
      <c r="H15" s="7"/>
      <c r="I15" s="7"/>
    </row>
    <row r="16" spans="1:9" x14ac:dyDescent="0.25">
      <c r="A16" s="5" t="s">
        <v>274</v>
      </c>
      <c r="B16" s="6"/>
      <c r="C16" s="7"/>
      <c r="D16" s="7"/>
      <c r="E16" s="7"/>
      <c r="F16" s="7"/>
      <c r="G16" s="7"/>
      <c r="H16" s="7"/>
      <c r="I16" s="7"/>
    </row>
    <row r="17" spans="1:9" x14ac:dyDescent="0.25">
      <c r="A17" s="5" t="s">
        <v>22</v>
      </c>
      <c r="B17" s="6"/>
      <c r="C17" s="7"/>
      <c r="D17" s="7"/>
      <c r="E17" s="7"/>
      <c r="F17" s="7"/>
      <c r="G17" s="7"/>
      <c r="H17" s="7"/>
      <c r="I17" s="7"/>
    </row>
    <row r="18" spans="1:9" x14ac:dyDescent="0.25">
      <c r="A18" s="6"/>
      <c r="B18" s="6"/>
      <c r="C18" s="7"/>
      <c r="D18" s="7"/>
      <c r="E18" s="7"/>
      <c r="F18" s="7"/>
      <c r="G18" s="7"/>
      <c r="H18" s="7"/>
      <c r="I18" s="7"/>
    </row>
    <row r="19" spans="1:9" x14ac:dyDescent="0.25">
      <c r="A19" s="5" t="s">
        <v>23</v>
      </c>
      <c r="B19" s="5"/>
      <c r="C19" s="7"/>
      <c r="D19" s="7"/>
      <c r="E19" s="7"/>
      <c r="F19" s="7"/>
      <c r="G19" s="7"/>
      <c r="H19" s="7"/>
      <c r="I19" s="7"/>
    </row>
    <row r="20" spans="1:9" x14ac:dyDescent="0.25">
      <c r="A20" s="5" t="s">
        <v>275</v>
      </c>
      <c r="B20" s="7"/>
      <c r="C20" s="7"/>
      <c r="D20" s="7"/>
      <c r="E20" s="7"/>
      <c r="F20" s="7"/>
      <c r="G20" s="7"/>
      <c r="H20" s="7"/>
      <c r="I20" s="7"/>
    </row>
    <row r="21" spans="1:9" ht="13" x14ac:dyDescent="0.3">
      <c r="A21" s="119" t="s">
        <v>25</v>
      </c>
      <c r="B21" s="120"/>
      <c r="C21" s="120"/>
      <c r="D21" s="120"/>
      <c r="E21" s="120"/>
      <c r="F21" s="120"/>
      <c r="G21" s="120"/>
      <c r="H21" s="120"/>
      <c r="I21" s="121"/>
    </row>
    <row r="22" spans="1:9" x14ac:dyDescent="0.25">
      <c r="A22" s="59"/>
      <c r="B22" s="60"/>
      <c r="C22" s="61" t="s">
        <v>26</v>
      </c>
      <c r="D22" s="61" t="s">
        <v>27</v>
      </c>
      <c r="E22" s="61" t="s">
        <v>28</v>
      </c>
      <c r="F22" s="61" t="s">
        <v>29</v>
      </c>
      <c r="G22" s="61" t="s">
        <v>30</v>
      </c>
      <c r="H22" s="61" t="s">
        <v>31</v>
      </c>
      <c r="I22" s="61" t="s">
        <v>32</v>
      </c>
    </row>
    <row r="23" spans="1:9" x14ac:dyDescent="0.25">
      <c r="A23" s="59"/>
      <c r="B23" s="60"/>
      <c r="C23" s="62" t="s">
        <v>33</v>
      </c>
      <c r="D23" s="63" t="s">
        <v>33</v>
      </c>
      <c r="E23" s="62" t="s">
        <v>33</v>
      </c>
      <c r="F23" s="62" t="s">
        <v>33</v>
      </c>
      <c r="G23" s="62" t="s">
        <v>34</v>
      </c>
      <c r="H23" s="62" t="s">
        <v>34</v>
      </c>
      <c r="I23" s="62" t="s">
        <v>34</v>
      </c>
    </row>
    <row r="24" spans="1:9" x14ac:dyDescent="0.25">
      <c r="A24" s="59" t="s">
        <v>35</v>
      </c>
      <c r="B24" s="60"/>
      <c r="C24" s="64"/>
      <c r="D24" s="65"/>
      <c r="E24" s="65"/>
      <c r="F24" s="65">
        <v>712768</v>
      </c>
      <c r="G24" s="65">
        <v>0</v>
      </c>
      <c r="H24" s="65">
        <v>397811</v>
      </c>
      <c r="I24" s="65">
        <v>410000</v>
      </c>
    </row>
    <row r="25" spans="1:9" x14ac:dyDescent="0.25">
      <c r="A25" s="59" t="s">
        <v>36</v>
      </c>
      <c r="B25" s="60"/>
      <c r="C25" s="64">
        <v>68019</v>
      </c>
      <c r="D25" s="65">
        <f t="shared" ref="D25:I25" si="0">C36</f>
        <v>75084</v>
      </c>
      <c r="E25" s="65">
        <f t="shared" si="0"/>
        <v>87825</v>
      </c>
      <c r="F25" s="65">
        <f t="shared" si="0"/>
        <v>104241</v>
      </c>
      <c r="G25" s="65">
        <f t="shared" si="0"/>
        <v>105166</v>
      </c>
      <c r="H25" s="65">
        <f t="shared" si="0"/>
        <v>135166</v>
      </c>
      <c r="I25" s="65">
        <f t="shared" si="0"/>
        <v>155166</v>
      </c>
    </row>
    <row r="26" spans="1:9" x14ac:dyDescent="0.25">
      <c r="A26" s="59" t="s">
        <v>37</v>
      </c>
      <c r="B26" s="60"/>
      <c r="C26" s="64">
        <v>374799</v>
      </c>
      <c r="D26" s="65">
        <v>447025</v>
      </c>
      <c r="E26" s="65">
        <v>115911</v>
      </c>
      <c r="F26" s="65">
        <v>108735</v>
      </c>
      <c r="G26" s="65">
        <v>145000</v>
      </c>
      <c r="H26" s="65">
        <v>155000</v>
      </c>
      <c r="I26" s="65">
        <v>158000</v>
      </c>
    </row>
    <row r="27" spans="1:9" x14ac:dyDescent="0.25">
      <c r="A27" s="59" t="s">
        <v>38</v>
      </c>
      <c r="B27" s="60"/>
      <c r="C27" s="64">
        <v>367734</v>
      </c>
      <c r="D27" s="65">
        <v>434284</v>
      </c>
      <c r="E27" s="65">
        <v>99495</v>
      </c>
      <c r="F27" s="64">
        <v>107810</v>
      </c>
      <c r="G27" s="65">
        <v>115000</v>
      </c>
      <c r="H27" s="65">
        <v>135000</v>
      </c>
      <c r="I27" s="65">
        <v>140000</v>
      </c>
    </row>
    <row r="28" spans="1:9" x14ac:dyDescent="0.25">
      <c r="A28" s="59"/>
      <c r="B28" s="60"/>
      <c r="C28" s="64"/>
      <c r="D28" s="65"/>
      <c r="E28" s="65"/>
      <c r="F28" s="65"/>
      <c r="G28" s="65"/>
      <c r="H28" s="65"/>
      <c r="I28" s="65"/>
    </row>
    <row r="29" spans="1:9" x14ac:dyDescent="0.25">
      <c r="A29" s="59" t="s">
        <v>39</v>
      </c>
      <c r="B29" s="29"/>
      <c r="C29" s="66"/>
      <c r="D29" s="66"/>
      <c r="E29" s="66"/>
      <c r="F29" s="66"/>
      <c r="G29" s="66"/>
      <c r="H29" s="66"/>
      <c r="I29" s="64"/>
    </row>
    <row r="30" spans="1:9" x14ac:dyDescent="0.25">
      <c r="A30" s="67" t="s">
        <v>40</v>
      </c>
      <c r="B30" s="60"/>
      <c r="C30" s="64"/>
      <c r="D30" s="68"/>
      <c r="E30" s="66"/>
      <c r="F30" s="66"/>
      <c r="G30" s="66"/>
      <c r="H30" s="66"/>
      <c r="I30" s="64"/>
    </row>
    <row r="31" spans="1:9" x14ac:dyDescent="0.25">
      <c r="A31" s="69"/>
      <c r="B31" s="70"/>
      <c r="C31" s="64">
        <v>0</v>
      </c>
      <c r="D31" s="65">
        <v>0</v>
      </c>
      <c r="E31" s="65">
        <v>0</v>
      </c>
      <c r="F31" s="65">
        <v>0</v>
      </c>
      <c r="G31" s="65"/>
      <c r="H31" s="65"/>
      <c r="I31" s="65"/>
    </row>
    <row r="32" spans="1:9" x14ac:dyDescent="0.25">
      <c r="A32" s="69"/>
      <c r="B32" s="70"/>
      <c r="C32" s="64"/>
      <c r="D32" s="65"/>
      <c r="E32" s="65"/>
      <c r="F32" s="65"/>
      <c r="G32" s="65"/>
      <c r="H32" s="65"/>
      <c r="I32" s="65"/>
    </row>
    <row r="33" spans="1:9" x14ac:dyDescent="0.25">
      <c r="A33" s="69"/>
      <c r="B33" s="70"/>
      <c r="C33" s="64"/>
      <c r="D33" s="65"/>
      <c r="E33" s="65"/>
      <c r="F33" s="65"/>
      <c r="G33" s="65"/>
      <c r="H33" s="65"/>
      <c r="I33" s="65"/>
    </row>
    <row r="34" spans="1:9" x14ac:dyDescent="0.25">
      <c r="A34" s="59" t="s">
        <v>41</v>
      </c>
      <c r="B34" s="60"/>
      <c r="C34" s="64">
        <f t="shared" ref="C34:I34" si="1">SUM(C31:C33)</f>
        <v>0</v>
      </c>
      <c r="D34" s="64">
        <f t="shared" si="1"/>
        <v>0</v>
      </c>
      <c r="E34" s="64">
        <f t="shared" si="1"/>
        <v>0</v>
      </c>
      <c r="F34" s="64">
        <f t="shared" si="1"/>
        <v>0</v>
      </c>
      <c r="G34" s="64">
        <f t="shared" si="1"/>
        <v>0</v>
      </c>
      <c r="H34" s="64">
        <f t="shared" si="1"/>
        <v>0</v>
      </c>
      <c r="I34" s="64">
        <f t="shared" si="1"/>
        <v>0</v>
      </c>
    </row>
    <row r="35" spans="1:9" x14ac:dyDescent="0.25">
      <c r="A35" s="59"/>
      <c r="B35" s="60"/>
      <c r="C35" s="64"/>
      <c r="D35" s="65"/>
      <c r="E35" s="65"/>
      <c r="F35" s="65"/>
      <c r="G35" s="65"/>
      <c r="H35" s="65"/>
      <c r="I35" s="65"/>
    </row>
    <row r="36" spans="1:9" x14ac:dyDescent="0.25">
      <c r="A36" s="59" t="s">
        <v>42</v>
      </c>
      <c r="B36" s="60"/>
      <c r="C36" s="64">
        <f>+C25+C26-C27+C34</f>
        <v>75084</v>
      </c>
      <c r="D36" s="64">
        <f t="shared" ref="D36:I36" si="2">+D25+D26-D27+D34</f>
        <v>87825</v>
      </c>
      <c r="E36" s="64">
        <f>+E25+E26-E27+E34</f>
        <v>104241</v>
      </c>
      <c r="F36" s="64">
        <f t="shared" si="2"/>
        <v>105166</v>
      </c>
      <c r="G36" s="64">
        <f>+G25+G26-G27+G34</f>
        <v>135166</v>
      </c>
      <c r="H36" s="64">
        <f>+H25+H26-H27+H34</f>
        <v>155166</v>
      </c>
      <c r="I36" s="64">
        <f t="shared" si="2"/>
        <v>173166</v>
      </c>
    </row>
    <row r="37" spans="1:9" x14ac:dyDescent="0.25">
      <c r="A37" s="69"/>
      <c r="B37" s="70"/>
      <c r="C37" s="71"/>
      <c r="D37" s="72"/>
      <c r="E37" s="72"/>
      <c r="F37" s="65"/>
      <c r="G37" s="65"/>
      <c r="H37" s="65"/>
      <c r="I37" s="65"/>
    </row>
    <row r="38" spans="1:9" x14ac:dyDescent="0.25">
      <c r="A38" s="59" t="s">
        <v>43</v>
      </c>
      <c r="B38" s="60"/>
      <c r="C38" s="71">
        <v>358848</v>
      </c>
      <c r="D38" s="72">
        <v>39497</v>
      </c>
      <c r="E38" s="72">
        <v>0</v>
      </c>
      <c r="F38" s="65">
        <v>267174</v>
      </c>
      <c r="G38" s="65">
        <v>132000</v>
      </c>
      <c r="H38" s="65">
        <v>134000</v>
      </c>
      <c r="I38" s="65">
        <v>135000</v>
      </c>
    </row>
    <row r="39" spans="1:9" x14ac:dyDescent="0.25">
      <c r="A39" s="69"/>
      <c r="B39" s="70"/>
      <c r="C39" s="71"/>
      <c r="D39" s="72"/>
      <c r="E39" s="72"/>
      <c r="F39" s="65"/>
      <c r="G39" s="65"/>
      <c r="H39" s="65"/>
      <c r="I39" s="65"/>
    </row>
    <row r="40" spans="1:9" x14ac:dyDescent="0.25">
      <c r="A40" s="59" t="s">
        <v>44</v>
      </c>
      <c r="B40" s="73"/>
      <c r="C40" s="74">
        <f>C36-C38</f>
        <v>-283764</v>
      </c>
      <c r="D40" s="74">
        <f t="shared" ref="D40:I40" si="3">D36-D38</f>
        <v>48328</v>
      </c>
      <c r="E40" s="74">
        <f t="shared" si="3"/>
        <v>104241</v>
      </c>
      <c r="F40" s="75">
        <f t="shared" si="3"/>
        <v>-162008</v>
      </c>
      <c r="G40" s="75">
        <f t="shared" si="3"/>
        <v>3166</v>
      </c>
      <c r="H40" s="75">
        <f t="shared" si="3"/>
        <v>21166</v>
      </c>
      <c r="I40" s="75">
        <f t="shared" si="3"/>
        <v>38166</v>
      </c>
    </row>
    <row r="41" spans="1:9" x14ac:dyDescent="0.25">
      <c r="A41" s="76"/>
      <c r="B41" s="76"/>
      <c r="C41" s="77"/>
      <c r="D41" s="77"/>
      <c r="E41" s="77"/>
      <c r="F41" s="77"/>
      <c r="G41" s="77"/>
      <c r="H41" s="77"/>
      <c r="I41" s="77"/>
    </row>
    <row r="42" spans="1:9" x14ac:dyDescent="0.25">
      <c r="A42" s="78" t="s">
        <v>45</v>
      </c>
      <c r="B42" s="28"/>
      <c r="C42" s="79"/>
      <c r="D42" s="79"/>
      <c r="E42" s="79"/>
      <c r="F42" s="79"/>
      <c r="G42" s="79"/>
      <c r="H42" s="79"/>
      <c r="I42" s="79"/>
    </row>
    <row r="43" spans="1:9" x14ac:dyDescent="0.25">
      <c r="A43" s="80" t="s">
        <v>46</v>
      </c>
      <c r="B43" s="70"/>
      <c r="C43" s="72"/>
      <c r="D43" s="72"/>
      <c r="E43" s="72"/>
      <c r="F43" s="72"/>
      <c r="G43" s="72"/>
      <c r="H43" s="72"/>
      <c r="I43" s="72"/>
    </row>
    <row r="44" spans="1:9" x14ac:dyDescent="0.25">
      <c r="A44" s="59"/>
      <c r="B44" s="60"/>
      <c r="C44" s="65"/>
      <c r="D44" s="65"/>
      <c r="E44" s="65"/>
      <c r="F44" s="65"/>
      <c r="G44" s="65"/>
      <c r="H44" s="65"/>
      <c r="I44" s="65"/>
    </row>
    <row r="45" spans="1:9" x14ac:dyDescent="0.25">
      <c r="A45" s="59" t="s">
        <v>47</v>
      </c>
      <c r="B45" s="60"/>
      <c r="C45" s="65"/>
      <c r="D45" s="65"/>
      <c r="E45" s="65"/>
      <c r="F45" s="65"/>
      <c r="G45" s="65"/>
      <c r="H45" s="65"/>
      <c r="I45" s="65"/>
    </row>
    <row r="46" spans="1:9" x14ac:dyDescent="0.25">
      <c r="A46" s="59"/>
      <c r="B46" s="60"/>
      <c r="C46" s="65"/>
      <c r="D46" s="65"/>
      <c r="E46" s="65"/>
      <c r="F46" s="65"/>
      <c r="G46" s="65"/>
      <c r="H46" s="65"/>
      <c r="I46" s="65"/>
    </row>
    <row r="47" spans="1:9" x14ac:dyDescent="0.25">
      <c r="A47" s="112" t="s">
        <v>48</v>
      </c>
      <c r="B47" s="73"/>
      <c r="C47" s="65"/>
      <c r="D47" s="65"/>
      <c r="E47" s="65"/>
      <c r="F47" s="65"/>
      <c r="G47" s="65"/>
      <c r="H47" s="65"/>
      <c r="I47" s="65"/>
    </row>
    <row r="48" spans="1:9" x14ac:dyDescent="0.25">
      <c r="A48" s="23" t="s">
        <v>49</v>
      </c>
      <c r="B48" s="24"/>
      <c r="C48" s="11"/>
      <c r="D48" s="11"/>
      <c r="E48" s="10"/>
      <c r="F48" s="10"/>
      <c r="G48" s="10"/>
      <c r="H48" s="10"/>
      <c r="I48" s="10"/>
    </row>
  </sheetData>
  <sheetProtection selectLockedCells="1"/>
  <mergeCells count="1">
    <mergeCell ref="A21:I21"/>
  </mergeCells>
  <printOptions horizontalCentered="1"/>
  <pageMargins left="0.75" right="0.75" top="0.6" bottom="0.55000000000000004" header="0.28000000000000003" footer="0.16"/>
  <pageSetup scale="89"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1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B62D09-AB45-4C00-920E-E338CBB7B681}">
  <sheetPr>
    <pageSetUpPr fitToPage="1"/>
  </sheetPr>
  <dimension ref="A1:I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38" t="s">
        <v>0</v>
      </c>
      <c r="B2" s="39" t="s">
        <v>1</v>
      </c>
      <c r="C2" s="39"/>
      <c r="D2" s="39"/>
      <c r="E2" s="40"/>
      <c r="F2" s="38"/>
      <c r="G2" s="41" t="s">
        <v>2</v>
      </c>
      <c r="H2" s="42" t="s">
        <v>242</v>
      </c>
      <c r="I2" s="39"/>
    </row>
    <row r="3" spans="1:9" x14ac:dyDescent="0.25">
      <c r="A3" s="38" t="s">
        <v>4</v>
      </c>
      <c r="B3" s="39" t="s">
        <v>233</v>
      </c>
      <c r="C3" s="39"/>
      <c r="D3" s="39"/>
      <c r="E3" s="40"/>
      <c r="F3" s="38"/>
      <c r="G3" s="41" t="s">
        <v>6</v>
      </c>
      <c r="H3" s="43" t="s">
        <v>276</v>
      </c>
      <c r="I3" s="44"/>
    </row>
    <row r="4" spans="1:9" x14ac:dyDescent="0.25">
      <c r="A4" s="38" t="s">
        <v>8</v>
      </c>
      <c r="B4" s="39" t="s">
        <v>277</v>
      </c>
      <c r="C4" s="39"/>
      <c r="D4" s="39"/>
      <c r="E4" s="40"/>
      <c r="F4" s="38"/>
      <c r="G4" s="41" t="s">
        <v>10</v>
      </c>
      <c r="H4" s="42" t="s">
        <v>11</v>
      </c>
      <c r="I4" s="39"/>
    </row>
    <row r="5" spans="1:9" x14ac:dyDescent="0.25">
      <c r="A5" s="38" t="s">
        <v>12</v>
      </c>
      <c r="B5" s="39" t="s">
        <v>214</v>
      </c>
      <c r="C5" s="39"/>
      <c r="D5" s="39"/>
      <c r="E5" s="40"/>
      <c r="F5" s="38"/>
      <c r="G5" s="41" t="s">
        <v>14</v>
      </c>
      <c r="H5" s="43" t="s">
        <v>278</v>
      </c>
      <c r="I5" s="44"/>
    </row>
    <row r="6" spans="1:9" x14ac:dyDescent="0.25">
      <c r="A6" s="38"/>
      <c r="B6" s="38"/>
      <c r="C6" s="38"/>
      <c r="D6" s="38"/>
      <c r="E6" s="38"/>
      <c r="F6" s="38"/>
      <c r="G6" s="38"/>
      <c r="H6" s="38"/>
      <c r="I6" s="38"/>
    </row>
    <row r="7" spans="1:9" x14ac:dyDescent="0.25">
      <c r="A7" s="38"/>
      <c r="B7" s="38"/>
      <c r="C7" s="38"/>
      <c r="D7" s="38"/>
      <c r="E7" s="38"/>
      <c r="F7" s="38"/>
      <c r="G7" s="38"/>
      <c r="H7" s="38"/>
      <c r="I7" s="38"/>
    </row>
    <row r="8" spans="1:9" x14ac:dyDescent="0.25">
      <c r="A8" s="38" t="s">
        <v>16</v>
      </c>
      <c r="B8" s="38"/>
      <c r="C8" s="40"/>
      <c r="D8" s="40"/>
      <c r="E8" s="40"/>
      <c r="F8" s="40"/>
      <c r="G8" s="40"/>
      <c r="H8" s="40"/>
      <c r="I8" s="40"/>
    </row>
    <row r="9" spans="1:9" x14ac:dyDescent="0.25">
      <c r="A9" s="38" t="s">
        <v>279</v>
      </c>
      <c r="B9" s="38"/>
      <c r="C9" s="40"/>
      <c r="D9" s="40"/>
      <c r="E9" s="40"/>
      <c r="F9" s="40"/>
      <c r="G9" s="40"/>
      <c r="H9" s="40"/>
      <c r="I9" s="40"/>
    </row>
    <row r="10" spans="1:9" x14ac:dyDescent="0.25">
      <c r="A10" s="38" t="s">
        <v>280</v>
      </c>
      <c r="B10" s="38"/>
      <c r="C10" s="40"/>
      <c r="D10" s="40"/>
      <c r="E10" s="40"/>
      <c r="F10" s="40"/>
      <c r="G10" s="40"/>
      <c r="H10" s="40"/>
      <c r="I10" s="40"/>
    </row>
    <row r="11" spans="1:9" x14ac:dyDescent="0.25">
      <c r="A11" s="38" t="s">
        <v>18</v>
      </c>
      <c r="B11" s="38"/>
      <c r="C11" s="40"/>
      <c r="D11" s="40"/>
      <c r="E11" s="40"/>
      <c r="F11" s="40"/>
      <c r="G11" s="40"/>
      <c r="H11" s="40"/>
      <c r="I11" s="40"/>
    </row>
    <row r="12" spans="1:9" x14ac:dyDescent="0.25">
      <c r="A12" s="38" t="s">
        <v>281</v>
      </c>
      <c r="B12" s="38"/>
      <c r="C12" s="40"/>
      <c r="D12" s="40"/>
      <c r="E12" s="40"/>
      <c r="F12" s="40"/>
      <c r="G12" s="40"/>
      <c r="H12" s="40"/>
      <c r="I12" s="40"/>
    </row>
    <row r="13" spans="1:9" x14ac:dyDescent="0.25">
      <c r="A13" s="38" t="s">
        <v>20</v>
      </c>
      <c r="B13" s="38"/>
      <c r="C13" s="40"/>
      <c r="D13" s="40"/>
      <c r="E13" s="40"/>
      <c r="F13" s="40"/>
      <c r="G13" s="40"/>
      <c r="H13" s="40"/>
      <c r="I13" s="40"/>
    </row>
    <row r="14" spans="1:9" x14ac:dyDescent="0.25">
      <c r="A14" s="38" t="s">
        <v>282</v>
      </c>
      <c r="B14" s="38"/>
      <c r="C14" s="40"/>
      <c r="D14" s="40"/>
      <c r="E14" s="40"/>
      <c r="F14" s="40"/>
      <c r="G14" s="40"/>
      <c r="H14" s="40"/>
      <c r="I14" s="40"/>
    </row>
    <row r="15" spans="1:9" x14ac:dyDescent="0.25">
      <c r="A15" s="38" t="s">
        <v>283</v>
      </c>
      <c r="B15" s="38"/>
      <c r="C15" s="40"/>
      <c r="D15" s="40"/>
      <c r="E15" s="40"/>
      <c r="F15" s="40"/>
      <c r="G15" s="40"/>
      <c r="H15" s="40"/>
      <c r="I15" s="40"/>
    </row>
    <row r="16" spans="1:9" x14ac:dyDescent="0.25">
      <c r="A16" s="45" t="s">
        <v>22</v>
      </c>
      <c r="B16" s="38"/>
      <c r="C16" s="40"/>
      <c r="D16" s="40"/>
      <c r="E16" s="40"/>
      <c r="F16" s="40"/>
      <c r="G16" s="40"/>
      <c r="H16" s="40"/>
      <c r="I16" s="40"/>
    </row>
    <row r="17" spans="1:9" x14ac:dyDescent="0.25">
      <c r="A17" s="38"/>
      <c r="B17" s="38"/>
      <c r="C17" s="40"/>
      <c r="D17" s="40"/>
      <c r="E17" s="40"/>
      <c r="F17" s="40"/>
      <c r="G17" s="40"/>
      <c r="H17" s="40"/>
      <c r="I17" s="40"/>
    </row>
    <row r="18" spans="1:9" x14ac:dyDescent="0.25">
      <c r="A18" s="45" t="s">
        <v>23</v>
      </c>
      <c r="B18" s="38"/>
      <c r="C18" s="40"/>
      <c r="D18" s="40"/>
      <c r="E18" s="40"/>
      <c r="F18" s="40"/>
      <c r="G18" s="40"/>
      <c r="H18" s="40"/>
      <c r="I18" s="40"/>
    </row>
    <row r="19" spans="1:9" x14ac:dyDescent="0.25">
      <c r="A19" s="7"/>
      <c r="B19" s="7"/>
      <c r="C19" s="7"/>
      <c r="D19" s="7"/>
      <c r="E19" s="7"/>
      <c r="F19" s="7"/>
      <c r="G19" s="7"/>
      <c r="H19" s="7"/>
      <c r="I19" s="7"/>
    </row>
    <row r="20" spans="1:9" ht="13" x14ac:dyDescent="0.3">
      <c r="A20" s="119" t="s">
        <v>25</v>
      </c>
      <c r="B20" s="120"/>
      <c r="C20" s="120"/>
      <c r="D20" s="120"/>
      <c r="E20" s="120"/>
      <c r="F20" s="120"/>
      <c r="G20" s="120"/>
      <c r="H20" s="120"/>
      <c r="I20" s="121"/>
    </row>
    <row r="21" spans="1:9" x14ac:dyDescent="0.25">
      <c r="A21" s="59"/>
      <c r="B21" s="60"/>
      <c r="C21" s="61" t="s">
        <v>26</v>
      </c>
      <c r="D21" s="61" t="s">
        <v>27</v>
      </c>
      <c r="E21" s="61" t="s">
        <v>28</v>
      </c>
      <c r="F21" s="61" t="s">
        <v>29</v>
      </c>
      <c r="G21" s="61" t="s">
        <v>30</v>
      </c>
      <c r="H21" s="61" t="s">
        <v>31</v>
      </c>
      <c r="I21" s="61" t="s">
        <v>32</v>
      </c>
    </row>
    <row r="22" spans="1:9" x14ac:dyDescent="0.25">
      <c r="A22" s="59"/>
      <c r="B22" s="60"/>
      <c r="C22" s="62" t="s">
        <v>33</v>
      </c>
      <c r="D22" s="63" t="s">
        <v>33</v>
      </c>
      <c r="E22" s="62" t="s">
        <v>33</v>
      </c>
      <c r="F22" s="62" t="s">
        <v>33</v>
      </c>
      <c r="G22" s="62" t="s">
        <v>34</v>
      </c>
      <c r="H22" s="62" t="s">
        <v>34</v>
      </c>
      <c r="I22" s="62" t="s">
        <v>34</v>
      </c>
    </row>
    <row r="23" spans="1:9" x14ac:dyDescent="0.25">
      <c r="A23" s="59" t="s">
        <v>35</v>
      </c>
      <c r="B23" s="60"/>
      <c r="C23" s="64"/>
      <c r="D23" s="65">
        <v>48895</v>
      </c>
      <c r="E23" s="65">
        <v>46600</v>
      </c>
      <c r="F23" s="65">
        <v>47695</v>
      </c>
      <c r="G23" s="65">
        <v>46775</v>
      </c>
      <c r="H23" s="65">
        <v>50000</v>
      </c>
      <c r="I23" s="65">
        <v>50000</v>
      </c>
    </row>
    <row r="24" spans="1:9" x14ac:dyDescent="0.25">
      <c r="A24" s="59" t="s">
        <v>36</v>
      </c>
      <c r="B24" s="60"/>
      <c r="C24" s="64">
        <v>25905</v>
      </c>
      <c r="D24" s="65">
        <f t="shared" ref="D24:I24" si="0">C35</f>
        <v>30021</v>
      </c>
      <c r="E24" s="65">
        <f t="shared" si="0"/>
        <v>29252</v>
      </c>
      <c r="F24" s="65">
        <f t="shared" si="0"/>
        <v>34513</v>
      </c>
      <c r="G24" s="65">
        <f t="shared" si="0"/>
        <v>37767</v>
      </c>
      <c r="H24" s="65">
        <f t="shared" si="0"/>
        <v>40767</v>
      </c>
      <c r="I24" s="65">
        <f t="shared" si="0"/>
        <v>44017</v>
      </c>
    </row>
    <row r="25" spans="1:9" x14ac:dyDescent="0.25">
      <c r="A25" s="59" t="s">
        <v>37</v>
      </c>
      <c r="B25" s="60"/>
      <c r="C25" s="64">
        <v>8871</v>
      </c>
      <c r="D25" s="65">
        <v>26190</v>
      </c>
      <c r="E25" s="65">
        <v>53975</v>
      </c>
      <c r="F25" s="65">
        <v>33028</v>
      </c>
      <c r="G25" s="65">
        <v>45500</v>
      </c>
      <c r="H25" s="65">
        <v>46000</v>
      </c>
      <c r="I25" s="65">
        <v>46500</v>
      </c>
    </row>
    <row r="26" spans="1:9" x14ac:dyDescent="0.25">
      <c r="A26" s="59" t="s">
        <v>38</v>
      </c>
      <c r="B26" s="60"/>
      <c r="C26" s="64">
        <v>4755</v>
      </c>
      <c r="D26" s="65">
        <v>26959</v>
      </c>
      <c r="E26" s="65">
        <v>48714</v>
      </c>
      <c r="F26" s="64">
        <v>29774</v>
      </c>
      <c r="G26" s="65">
        <v>42500</v>
      </c>
      <c r="H26" s="65">
        <v>42750</v>
      </c>
      <c r="I26" s="65">
        <v>43500</v>
      </c>
    </row>
    <row r="27" spans="1:9" x14ac:dyDescent="0.25">
      <c r="A27" s="59"/>
      <c r="B27" s="60"/>
      <c r="C27" s="64"/>
      <c r="D27" s="65"/>
      <c r="E27" s="65"/>
      <c r="F27" s="65"/>
      <c r="G27" s="65"/>
      <c r="H27" s="65"/>
      <c r="I27" s="65"/>
    </row>
    <row r="28" spans="1:9" x14ac:dyDescent="0.25">
      <c r="A28" s="59" t="s">
        <v>39</v>
      </c>
      <c r="B28" s="29"/>
      <c r="C28" s="66"/>
      <c r="D28" s="66"/>
      <c r="E28" s="66"/>
      <c r="F28" s="66"/>
      <c r="G28" s="66"/>
      <c r="H28" s="66"/>
      <c r="I28" s="64"/>
    </row>
    <row r="29" spans="1:9" x14ac:dyDescent="0.25">
      <c r="A29" s="67" t="s">
        <v>40</v>
      </c>
      <c r="B29" s="60"/>
      <c r="C29" s="64"/>
      <c r="D29" s="68"/>
      <c r="E29" s="66"/>
      <c r="F29" s="66"/>
      <c r="G29" s="66"/>
      <c r="H29" s="66"/>
      <c r="I29" s="64"/>
    </row>
    <row r="30" spans="1:9" x14ac:dyDescent="0.25">
      <c r="A30" s="69"/>
      <c r="B30" s="70"/>
      <c r="C30" s="64">
        <v>0</v>
      </c>
      <c r="D30" s="65">
        <v>0</v>
      </c>
      <c r="E30" s="65">
        <v>0</v>
      </c>
      <c r="F30" s="65">
        <v>0</v>
      </c>
      <c r="G30" s="65"/>
      <c r="H30" s="65"/>
      <c r="I30" s="65"/>
    </row>
    <row r="31" spans="1:9" x14ac:dyDescent="0.25">
      <c r="A31" s="69"/>
      <c r="B31" s="70"/>
      <c r="C31" s="64"/>
      <c r="D31" s="65"/>
      <c r="E31" s="65"/>
      <c r="F31" s="65"/>
      <c r="G31" s="65"/>
      <c r="H31" s="65"/>
      <c r="I31" s="65"/>
    </row>
    <row r="32" spans="1:9" x14ac:dyDescent="0.25">
      <c r="A32" s="69"/>
      <c r="B32" s="70"/>
      <c r="C32" s="64"/>
      <c r="D32" s="65"/>
      <c r="E32" s="65"/>
      <c r="F32" s="65"/>
      <c r="G32" s="65"/>
      <c r="H32" s="65"/>
      <c r="I32" s="65"/>
    </row>
    <row r="33" spans="1:9" x14ac:dyDescent="0.25">
      <c r="A33" s="59" t="s">
        <v>41</v>
      </c>
      <c r="B33" s="60"/>
      <c r="C33" s="64">
        <f t="shared" ref="C33:I33" si="1">SUM(C30:C32)</f>
        <v>0</v>
      </c>
      <c r="D33" s="64">
        <f t="shared" si="1"/>
        <v>0</v>
      </c>
      <c r="E33" s="64">
        <f t="shared" si="1"/>
        <v>0</v>
      </c>
      <c r="F33" s="64">
        <f t="shared" si="1"/>
        <v>0</v>
      </c>
      <c r="G33" s="64">
        <f t="shared" si="1"/>
        <v>0</v>
      </c>
      <c r="H33" s="64">
        <f t="shared" si="1"/>
        <v>0</v>
      </c>
      <c r="I33" s="64">
        <f t="shared" si="1"/>
        <v>0</v>
      </c>
    </row>
    <row r="34" spans="1:9" x14ac:dyDescent="0.25">
      <c r="A34" s="59"/>
      <c r="B34" s="60"/>
      <c r="C34" s="64"/>
      <c r="D34" s="65"/>
      <c r="E34" s="65"/>
      <c r="F34" s="65"/>
      <c r="G34" s="65"/>
      <c r="H34" s="65"/>
      <c r="I34" s="65"/>
    </row>
    <row r="35" spans="1:9" x14ac:dyDescent="0.25">
      <c r="A35" s="59" t="s">
        <v>42</v>
      </c>
      <c r="B35" s="60"/>
      <c r="C35" s="64">
        <f>+C24+C25-C26+C33</f>
        <v>30021</v>
      </c>
      <c r="D35" s="64">
        <f t="shared" ref="D35:I35" si="2">+D24+D25-D26+D33</f>
        <v>29252</v>
      </c>
      <c r="E35" s="64">
        <f>+E24+E25-E26+E33</f>
        <v>34513</v>
      </c>
      <c r="F35" s="64">
        <f t="shared" si="2"/>
        <v>37767</v>
      </c>
      <c r="G35" s="64">
        <f>+G24+G25-G26+G33</f>
        <v>40767</v>
      </c>
      <c r="H35" s="64">
        <f>+H24+H25-H26+H33</f>
        <v>44017</v>
      </c>
      <c r="I35" s="64">
        <f t="shared" si="2"/>
        <v>47017</v>
      </c>
    </row>
    <row r="36" spans="1:9" x14ac:dyDescent="0.25">
      <c r="A36" s="69"/>
      <c r="B36" s="70"/>
      <c r="C36" s="71"/>
      <c r="D36" s="72"/>
      <c r="E36" s="72"/>
      <c r="F36" s="65"/>
      <c r="G36" s="65"/>
      <c r="H36" s="65"/>
      <c r="I36" s="65"/>
    </row>
    <row r="37" spans="1:9" x14ac:dyDescent="0.25">
      <c r="A37" s="59" t="s">
        <v>43</v>
      </c>
      <c r="B37" s="60"/>
      <c r="C37" s="71">
        <v>0</v>
      </c>
      <c r="D37" s="72">
        <v>25352</v>
      </c>
      <c r="E37" s="72">
        <v>20000</v>
      </c>
      <c r="F37" s="65">
        <f>18500+7440</f>
        <v>25940</v>
      </c>
      <c r="G37" s="65">
        <v>25600</v>
      </c>
      <c r="H37" s="65">
        <v>25800</v>
      </c>
      <c r="I37" s="65">
        <v>26500</v>
      </c>
    </row>
    <row r="38" spans="1:9" x14ac:dyDescent="0.25">
      <c r="A38" s="69"/>
      <c r="B38" s="70"/>
      <c r="C38" s="71"/>
      <c r="D38" s="72"/>
      <c r="E38" s="72"/>
      <c r="F38" s="65"/>
      <c r="G38" s="65"/>
      <c r="H38" s="65"/>
      <c r="I38" s="65"/>
    </row>
    <row r="39" spans="1:9" x14ac:dyDescent="0.25">
      <c r="A39" s="59" t="s">
        <v>44</v>
      </c>
      <c r="B39" s="73"/>
      <c r="C39" s="74">
        <f>C35-C37</f>
        <v>30021</v>
      </c>
      <c r="D39" s="74">
        <f t="shared" ref="D39:I39" si="3">D35-D37</f>
        <v>3900</v>
      </c>
      <c r="E39" s="74">
        <f t="shared" si="3"/>
        <v>14513</v>
      </c>
      <c r="F39" s="75">
        <f t="shared" si="3"/>
        <v>11827</v>
      </c>
      <c r="G39" s="75">
        <f t="shared" si="3"/>
        <v>15167</v>
      </c>
      <c r="H39" s="75">
        <f t="shared" si="3"/>
        <v>18217</v>
      </c>
      <c r="I39" s="75">
        <f t="shared" si="3"/>
        <v>20517</v>
      </c>
    </row>
    <row r="40" spans="1:9" x14ac:dyDescent="0.25">
      <c r="A40" s="76"/>
      <c r="B40" s="76"/>
      <c r="C40" s="77"/>
      <c r="D40" s="77"/>
      <c r="E40" s="77"/>
      <c r="F40" s="77"/>
      <c r="G40" s="77"/>
      <c r="H40" s="77"/>
      <c r="I40" s="77"/>
    </row>
    <row r="41" spans="1:9" x14ac:dyDescent="0.25">
      <c r="A41" s="78" t="s">
        <v>45</v>
      </c>
      <c r="B41" s="28"/>
      <c r="C41" s="79"/>
      <c r="D41" s="79"/>
      <c r="E41" s="79"/>
      <c r="F41" s="79"/>
      <c r="G41" s="79"/>
      <c r="H41" s="79"/>
      <c r="I41" s="79"/>
    </row>
    <row r="42" spans="1:9" x14ac:dyDescent="0.25">
      <c r="A42" s="80" t="s">
        <v>46</v>
      </c>
      <c r="B42" s="70"/>
      <c r="C42" s="72"/>
      <c r="D42" s="72"/>
      <c r="E42" s="72"/>
      <c r="F42" s="72"/>
      <c r="G42" s="72"/>
      <c r="H42" s="72"/>
      <c r="I42" s="72"/>
    </row>
    <row r="43" spans="1:9" x14ac:dyDescent="0.25">
      <c r="A43" s="59"/>
      <c r="B43" s="60"/>
      <c r="C43" s="65"/>
      <c r="D43" s="65"/>
      <c r="E43" s="65"/>
      <c r="F43" s="65"/>
      <c r="G43" s="65"/>
      <c r="H43" s="65"/>
      <c r="I43" s="65"/>
    </row>
    <row r="44" spans="1:9" x14ac:dyDescent="0.25">
      <c r="A44" s="59" t="s">
        <v>47</v>
      </c>
      <c r="B44" s="60"/>
      <c r="C44" s="65"/>
      <c r="D44" s="65"/>
      <c r="E44" s="65"/>
      <c r="F44" s="65"/>
      <c r="G44" s="65"/>
      <c r="H44" s="65"/>
      <c r="I44" s="65"/>
    </row>
    <row r="45" spans="1:9" x14ac:dyDescent="0.25">
      <c r="A45" s="59"/>
      <c r="B45" s="60"/>
      <c r="C45" s="65"/>
      <c r="D45" s="65"/>
      <c r="E45" s="65"/>
      <c r="F45" s="65"/>
      <c r="G45" s="65"/>
      <c r="H45" s="65"/>
      <c r="I45" s="65"/>
    </row>
    <row r="46" spans="1:9" x14ac:dyDescent="0.25">
      <c r="A46" s="112" t="s">
        <v>48</v>
      </c>
      <c r="B46" s="73"/>
      <c r="C46" s="65"/>
      <c r="D46" s="65"/>
      <c r="E46" s="65"/>
      <c r="F46" s="65"/>
      <c r="G46" s="65"/>
      <c r="H46" s="65"/>
      <c r="I46" s="65"/>
    </row>
    <row r="47" spans="1:9" x14ac:dyDescent="0.25">
      <c r="A47" s="113" t="s">
        <v>49</v>
      </c>
      <c r="B47" s="114"/>
      <c r="C47" s="65"/>
      <c r="D47" s="65"/>
      <c r="E47" s="65"/>
      <c r="F47" s="65"/>
      <c r="G47" s="65"/>
      <c r="H47" s="65"/>
      <c r="I47" s="65"/>
    </row>
  </sheetData>
  <sheetProtection selectLockedCells="1"/>
  <mergeCells count="1">
    <mergeCell ref="A20:I20"/>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57EC78-D069-40A6-A3E8-230086E4A339}">
  <sheetPr>
    <pageSetUpPr fitToPage="1"/>
  </sheetPr>
  <dimension ref="A1:I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6" t="s">
        <v>436</v>
      </c>
      <c r="I2" s="28"/>
    </row>
    <row r="3" spans="1:9" x14ac:dyDescent="0.25">
      <c r="A3" s="6" t="s">
        <v>4</v>
      </c>
      <c r="B3" s="28" t="s">
        <v>437</v>
      </c>
      <c r="C3" s="28"/>
      <c r="D3" s="28"/>
      <c r="E3" s="7"/>
      <c r="F3" s="6"/>
      <c r="G3" s="57" t="s">
        <v>6</v>
      </c>
      <c r="H3" s="27" t="s">
        <v>438</v>
      </c>
      <c r="I3" s="29"/>
    </row>
    <row r="4" spans="1:9" x14ac:dyDescent="0.25">
      <c r="A4" s="6" t="s">
        <v>8</v>
      </c>
      <c r="B4" s="26" t="s">
        <v>439</v>
      </c>
      <c r="C4" s="28"/>
      <c r="D4" s="28"/>
      <c r="E4" s="7"/>
      <c r="F4" s="6"/>
      <c r="G4" s="57" t="s">
        <v>10</v>
      </c>
      <c r="H4" s="28" t="s">
        <v>11</v>
      </c>
      <c r="I4" s="28"/>
    </row>
    <row r="5" spans="1:9" x14ac:dyDescent="0.25">
      <c r="A5" s="6" t="s">
        <v>12</v>
      </c>
      <c r="B5" s="26" t="s">
        <v>63</v>
      </c>
      <c r="C5" s="29"/>
      <c r="D5" s="29"/>
      <c r="E5" s="7"/>
      <c r="F5" s="6"/>
      <c r="G5" s="57" t="s">
        <v>14</v>
      </c>
      <c r="H5" s="29" t="s">
        <v>440</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5" t="s">
        <v>441</v>
      </c>
      <c r="B9" s="6"/>
      <c r="C9" s="7"/>
      <c r="D9" s="7"/>
      <c r="E9" s="7"/>
      <c r="F9" s="7"/>
      <c r="G9" s="7"/>
      <c r="H9" s="7"/>
      <c r="I9" s="7"/>
    </row>
    <row r="10" spans="1:9" x14ac:dyDescent="0.25">
      <c r="A10" s="6" t="s">
        <v>18</v>
      </c>
      <c r="B10" s="6"/>
      <c r="C10" s="7"/>
      <c r="D10" s="7"/>
      <c r="E10" s="7"/>
      <c r="F10" s="7"/>
      <c r="G10" s="7"/>
      <c r="H10" s="7"/>
      <c r="I10" s="7"/>
    </row>
    <row r="11" spans="1:9" x14ac:dyDescent="0.25">
      <c r="A11" s="5" t="s">
        <v>442</v>
      </c>
      <c r="B11" s="6"/>
      <c r="C11" s="7"/>
      <c r="D11" s="7"/>
      <c r="E11" s="7"/>
      <c r="F11" s="7"/>
      <c r="G11" s="7"/>
      <c r="H11" s="7"/>
      <c r="I11" s="7"/>
    </row>
    <row r="12" spans="1:9" x14ac:dyDescent="0.25">
      <c r="A12" s="6" t="s">
        <v>20</v>
      </c>
      <c r="B12" s="6"/>
      <c r="C12" s="7"/>
      <c r="D12" s="7"/>
      <c r="E12" s="7"/>
      <c r="F12" s="7"/>
      <c r="G12" s="7"/>
      <c r="H12" s="7"/>
      <c r="I12" s="7"/>
    </row>
    <row r="13" spans="1:9" x14ac:dyDescent="0.25">
      <c r="A13" s="6"/>
      <c r="B13" s="6"/>
      <c r="C13" s="7"/>
      <c r="D13" s="7"/>
      <c r="E13" s="7"/>
      <c r="F13" s="7"/>
      <c r="G13" s="7"/>
      <c r="H13" s="7"/>
      <c r="I13" s="7"/>
    </row>
    <row r="14" spans="1:9" x14ac:dyDescent="0.25">
      <c r="A14" s="5" t="s">
        <v>22</v>
      </c>
      <c r="B14" s="6"/>
      <c r="C14" s="7"/>
      <c r="D14" s="7"/>
      <c r="E14" s="7"/>
      <c r="F14" s="7"/>
      <c r="G14" s="7"/>
      <c r="H14" s="7"/>
      <c r="I14" s="7"/>
    </row>
    <row r="15" spans="1:9" x14ac:dyDescent="0.25">
      <c r="A15" s="6"/>
      <c r="B15" s="6"/>
      <c r="C15" s="7"/>
      <c r="D15" s="7"/>
      <c r="E15" s="7"/>
      <c r="F15" s="7"/>
      <c r="G15" s="7"/>
      <c r="H15" s="7"/>
      <c r="I15" s="7"/>
    </row>
    <row r="16" spans="1:9" x14ac:dyDescent="0.25">
      <c r="A16" s="5" t="s">
        <v>23</v>
      </c>
      <c r="B16" s="6"/>
      <c r="C16" s="7"/>
      <c r="D16" s="7"/>
      <c r="E16" s="7"/>
      <c r="F16" s="7"/>
      <c r="G16" s="7"/>
      <c r="H16" s="7"/>
      <c r="I16" s="7"/>
    </row>
    <row r="17" spans="1:9" x14ac:dyDescent="0.25">
      <c r="A17" s="25" t="s">
        <v>443</v>
      </c>
      <c r="B17" s="7"/>
      <c r="C17" s="7"/>
      <c r="D17" s="7"/>
      <c r="E17" s="7"/>
      <c r="F17" s="7"/>
      <c r="G17" s="7"/>
      <c r="H17" s="7"/>
      <c r="I17" s="7"/>
    </row>
    <row r="18" spans="1:9" ht="13" x14ac:dyDescent="0.3">
      <c r="A18" s="119" t="s">
        <v>25</v>
      </c>
      <c r="B18" s="120"/>
      <c r="C18" s="120"/>
      <c r="D18" s="120"/>
      <c r="E18" s="120"/>
      <c r="F18" s="120"/>
      <c r="G18" s="120"/>
      <c r="H18" s="120"/>
      <c r="I18" s="121"/>
    </row>
    <row r="19" spans="1:9" x14ac:dyDescent="0.25">
      <c r="A19" s="59"/>
      <c r="B19" s="60"/>
      <c r="C19" s="61" t="s">
        <v>26</v>
      </c>
      <c r="D19" s="61" t="s">
        <v>27</v>
      </c>
      <c r="E19" s="61" t="s">
        <v>28</v>
      </c>
      <c r="F19" s="61" t="s">
        <v>29</v>
      </c>
      <c r="G19" s="61" t="s">
        <v>30</v>
      </c>
      <c r="H19" s="61" t="s">
        <v>31</v>
      </c>
      <c r="I19" s="61" t="s">
        <v>32</v>
      </c>
    </row>
    <row r="20" spans="1:9" x14ac:dyDescent="0.25">
      <c r="A20" s="59"/>
      <c r="B20" s="60"/>
      <c r="C20" s="62" t="s">
        <v>33</v>
      </c>
      <c r="D20" s="63" t="s">
        <v>33</v>
      </c>
      <c r="E20" s="62" t="s">
        <v>33</v>
      </c>
      <c r="F20" s="62" t="s">
        <v>33</v>
      </c>
      <c r="G20" s="62" t="s">
        <v>34</v>
      </c>
      <c r="H20" s="62" t="s">
        <v>34</v>
      </c>
      <c r="I20" s="62" t="s">
        <v>34</v>
      </c>
    </row>
    <row r="21" spans="1:9" x14ac:dyDescent="0.25">
      <c r="A21" s="59" t="s">
        <v>35</v>
      </c>
      <c r="B21" s="60"/>
      <c r="C21" s="64"/>
      <c r="D21" s="65"/>
      <c r="E21" s="65"/>
      <c r="F21" s="65"/>
      <c r="G21" s="65"/>
      <c r="H21" s="65">
        <v>0</v>
      </c>
      <c r="I21" s="65">
        <v>0</v>
      </c>
    </row>
    <row r="22" spans="1:9" x14ac:dyDescent="0.25">
      <c r="A22" s="59" t="s">
        <v>36</v>
      </c>
      <c r="B22" s="60"/>
      <c r="C22" s="64">
        <v>509548</v>
      </c>
      <c r="D22" s="65">
        <f t="shared" ref="D22:I22" si="0">C33</f>
        <v>508344</v>
      </c>
      <c r="E22" s="65">
        <f t="shared" si="0"/>
        <v>223565</v>
      </c>
      <c r="F22" s="65">
        <f t="shared" si="0"/>
        <v>223565</v>
      </c>
      <c r="G22" s="65">
        <f t="shared" si="0"/>
        <v>0</v>
      </c>
      <c r="H22" s="65">
        <f t="shared" si="0"/>
        <v>0</v>
      </c>
      <c r="I22" s="65">
        <f t="shared" si="0"/>
        <v>0</v>
      </c>
    </row>
    <row r="23" spans="1:9" x14ac:dyDescent="0.25">
      <c r="A23" s="59" t="s">
        <v>37</v>
      </c>
      <c r="B23" s="60"/>
      <c r="C23" s="64">
        <v>0</v>
      </c>
      <c r="D23" s="65">
        <v>0</v>
      </c>
      <c r="E23" s="65">
        <v>0</v>
      </c>
      <c r="F23" s="65">
        <v>0</v>
      </c>
      <c r="G23" s="65">
        <v>0</v>
      </c>
      <c r="H23" s="65">
        <v>0</v>
      </c>
      <c r="I23" s="65">
        <v>0</v>
      </c>
    </row>
    <row r="24" spans="1:9" x14ac:dyDescent="0.25">
      <c r="A24" s="59" t="s">
        <v>38</v>
      </c>
      <c r="B24" s="60"/>
      <c r="C24" s="64">
        <v>1204</v>
      </c>
      <c r="D24" s="65">
        <v>284779</v>
      </c>
      <c r="E24" s="65">
        <v>0</v>
      </c>
      <c r="F24" s="64">
        <v>223565</v>
      </c>
      <c r="G24" s="87">
        <v>0</v>
      </c>
      <c r="H24" s="65">
        <v>0</v>
      </c>
      <c r="I24" s="65">
        <v>0</v>
      </c>
    </row>
    <row r="25" spans="1:9" x14ac:dyDescent="0.25">
      <c r="A25" s="59"/>
      <c r="B25" s="60"/>
      <c r="C25" s="64"/>
      <c r="D25" s="65"/>
      <c r="E25" s="65"/>
      <c r="F25" s="65"/>
      <c r="G25" s="65"/>
      <c r="H25" s="65"/>
      <c r="I25" s="65"/>
    </row>
    <row r="26" spans="1:9" x14ac:dyDescent="0.25">
      <c r="A26" s="59" t="s">
        <v>39</v>
      </c>
      <c r="B26" s="29"/>
      <c r="C26" s="66"/>
      <c r="D26" s="66"/>
      <c r="E26" s="66"/>
      <c r="F26" s="66"/>
      <c r="G26" s="66"/>
      <c r="H26" s="66"/>
      <c r="I26" s="64"/>
    </row>
    <row r="27" spans="1:9" x14ac:dyDescent="0.25">
      <c r="A27" s="67" t="s">
        <v>40</v>
      </c>
      <c r="B27" s="60"/>
      <c r="C27" s="64"/>
      <c r="D27" s="68"/>
      <c r="E27" s="66"/>
      <c r="F27" s="66"/>
      <c r="G27" s="66"/>
      <c r="H27" s="66"/>
      <c r="I27" s="64"/>
    </row>
    <row r="28" spans="1:9" x14ac:dyDescent="0.25">
      <c r="A28" s="69"/>
      <c r="B28" s="70"/>
      <c r="C28" s="64">
        <v>0</v>
      </c>
      <c r="D28" s="65">
        <v>0</v>
      </c>
      <c r="E28" s="65"/>
      <c r="F28" s="65"/>
      <c r="G28" s="65"/>
      <c r="H28" s="65"/>
      <c r="I28" s="65"/>
    </row>
    <row r="29" spans="1:9" x14ac:dyDescent="0.25">
      <c r="A29" s="69"/>
      <c r="B29" s="70"/>
      <c r="C29" s="64"/>
      <c r="D29" s="65"/>
      <c r="E29" s="65"/>
      <c r="F29" s="65"/>
      <c r="G29" s="65"/>
      <c r="H29" s="65"/>
      <c r="I29" s="65"/>
    </row>
    <row r="30" spans="1:9" x14ac:dyDescent="0.25">
      <c r="A30" s="69"/>
      <c r="B30" s="70"/>
      <c r="C30" s="64"/>
      <c r="D30" s="65"/>
      <c r="E30" s="65"/>
      <c r="F30" s="65"/>
      <c r="G30" s="65"/>
      <c r="H30" s="65"/>
      <c r="I30" s="65"/>
    </row>
    <row r="31" spans="1:9" x14ac:dyDescent="0.25">
      <c r="A31" s="59" t="s">
        <v>41</v>
      </c>
      <c r="B31" s="60"/>
      <c r="C31" s="64">
        <f t="shared" ref="C31:I31" si="1">SUM(C28:C30)</f>
        <v>0</v>
      </c>
      <c r="D31" s="64">
        <f t="shared" si="1"/>
        <v>0</v>
      </c>
      <c r="E31" s="64">
        <f t="shared" si="1"/>
        <v>0</v>
      </c>
      <c r="F31" s="64">
        <f t="shared" si="1"/>
        <v>0</v>
      </c>
      <c r="G31" s="64">
        <f t="shared" si="1"/>
        <v>0</v>
      </c>
      <c r="H31" s="64">
        <f t="shared" si="1"/>
        <v>0</v>
      </c>
      <c r="I31" s="64">
        <f t="shared" si="1"/>
        <v>0</v>
      </c>
    </row>
    <row r="32" spans="1:9" x14ac:dyDescent="0.25">
      <c r="A32" s="59"/>
      <c r="B32" s="60"/>
      <c r="C32" s="64"/>
      <c r="D32" s="65"/>
      <c r="E32" s="65"/>
      <c r="F32" s="65"/>
      <c r="G32" s="65"/>
      <c r="H32" s="65"/>
      <c r="I32" s="65"/>
    </row>
    <row r="33" spans="1:9" x14ac:dyDescent="0.25">
      <c r="A33" s="59" t="s">
        <v>42</v>
      </c>
      <c r="B33" s="60"/>
      <c r="C33" s="64">
        <f>+C22+C23-C24+C31</f>
        <v>508344</v>
      </c>
      <c r="D33" s="64">
        <f t="shared" ref="D33:I33" si="2">+D22+D23-D24+D31</f>
        <v>223565</v>
      </c>
      <c r="E33" s="64">
        <f>+E22+E23-E24+E31</f>
        <v>223565</v>
      </c>
      <c r="F33" s="64">
        <f t="shared" si="2"/>
        <v>0</v>
      </c>
      <c r="G33" s="64">
        <f>+G22+G23-G24+G31</f>
        <v>0</v>
      </c>
      <c r="H33" s="64">
        <f>+H22+H23-H24+H31</f>
        <v>0</v>
      </c>
      <c r="I33" s="64">
        <f t="shared" si="2"/>
        <v>0</v>
      </c>
    </row>
    <row r="34" spans="1:9" x14ac:dyDescent="0.25">
      <c r="A34" s="69"/>
      <c r="B34" s="70"/>
      <c r="C34" s="71"/>
      <c r="D34" s="72"/>
      <c r="E34" s="72"/>
      <c r="F34" s="65"/>
      <c r="G34" s="65"/>
      <c r="H34" s="65"/>
      <c r="I34" s="65"/>
    </row>
    <row r="35" spans="1:9" x14ac:dyDescent="0.25">
      <c r="A35" s="59" t="s">
        <v>43</v>
      </c>
      <c r="B35" s="60"/>
      <c r="C35" s="71">
        <v>72</v>
      </c>
      <c r="D35" s="72">
        <v>0</v>
      </c>
      <c r="E35" s="72">
        <v>0</v>
      </c>
      <c r="F35" s="65">
        <v>0</v>
      </c>
      <c r="G35" s="65">
        <v>0</v>
      </c>
      <c r="H35" s="65">
        <v>0</v>
      </c>
      <c r="I35" s="65">
        <v>0</v>
      </c>
    </row>
    <row r="36" spans="1:9" x14ac:dyDescent="0.25">
      <c r="A36" s="69"/>
      <c r="B36" s="70"/>
      <c r="C36" s="71"/>
      <c r="D36" s="72"/>
      <c r="E36" s="72"/>
      <c r="F36" s="65"/>
      <c r="G36" s="65"/>
      <c r="H36" s="65"/>
      <c r="I36" s="65"/>
    </row>
    <row r="37" spans="1:9" x14ac:dyDescent="0.25">
      <c r="A37" s="59" t="s">
        <v>44</v>
      </c>
      <c r="B37" s="73"/>
      <c r="C37" s="74">
        <f>C33-C35</f>
        <v>508272</v>
      </c>
      <c r="D37" s="74">
        <f t="shared" ref="D37:I37" si="3">D33-D35</f>
        <v>223565</v>
      </c>
      <c r="E37" s="74">
        <f t="shared" si="3"/>
        <v>223565</v>
      </c>
      <c r="F37" s="75">
        <f t="shared" si="3"/>
        <v>0</v>
      </c>
      <c r="G37" s="75">
        <f t="shared" si="3"/>
        <v>0</v>
      </c>
      <c r="H37" s="75">
        <f t="shared" si="3"/>
        <v>0</v>
      </c>
      <c r="I37" s="75">
        <f t="shared" si="3"/>
        <v>0</v>
      </c>
    </row>
    <row r="38" spans="1:9" x14ac:dyDescent="0.25">
      <c r="A38" s="76"/>
      <c r="B38" s="76"/>
      <c r="C38" s="77"/>
      <c r="D38" s="77"/>
      <c r="E38" s="77"/>
      <c r="F38" s="77"/>
      <c r="G38" s="77"/>
      <c r="H38" s="77"/>
      <c r="I38" s="77"/>
    </row>
    <row r="39" spans="1:9" x14ac:dyDescent="0.25">
      <c r="A39" s="78" t="s">
        <v>45</v>
      </c>
      <c r="B39" s="28"/>
      <c r="C39" s="79"/>
      <c r="D39" s="79"/>
      <c r="E39" s="79"/>
      <c r="F39" s="79"/>
      <c r="G39" s="79"/>
      <c r="H39" s="79"/>
      <c r="I39" s="79"/>
    </row>
    <row r="40" spans="1:9" x14ac:dyDescent="0.25">
      <c r="A40" s="80" t="s">
        <v>46</v>
      </c>
      <c r="B40" s="70"/>
      <c r="C40" s="72"/>
      <c r="D40" s="72"/>
      <c r="E40" s="72"/>
      <c r="F40" s="72"/>
      <c r="G40" s="72"/>
      <c r="H40" s="72"/>
      <c r="I40" s="72"/>
    </row>
    <row r="41" spans="1:9" x14ac:dyDescent="0.25">
      <c r="A41" s="59"/>
      <c r="B41" s="60"/>
      <c r="C41" s="65"/>
      <c r="D41" s="65"/>
      <c r="E41" s="65"/>
      <c r="F41" s="65"/>
      <c r="G41" s="65"/>
      <c r="H41" s="65"/>
      <c r="I41" s="65"/>
    </row>
    <row r="42" spans="1:9" x14ac:dyDescent="0.25">
      <c r="A42" s="59" t="s">
        <v>47</v>
      </c>
      <c r="B42" s="60"/>
      <c r="C42" s="65"/>
      <c r="D42" s="65"/>
      <c r="E42" s="65"/>
      <c r="F42" s="65"/>
      <c r="G42" s="65"/>
      <c r="H42" s="65"/>
      <c r="I42" s="65"/>
    </row>
    <row r="43" spans="1:9" x14ac:dyDescent="0.25">
      <c r="A43" s="59"/>
      <c r="B43" s="60"/>
      <c r="C43" s="65"/>
      <c r="D43" s="65"/>
      <c r="E43" s="65"/>
      <c r="F43" s="65"/>
      <c r="G43" s="65"/>
      <c r="H43" s="65"/>
      <c r="I43" s="65"/>
    </row>
    <row r="44" spans="1:9" x14ac:dyDescent="0.25">
      <c r="A44" s="112" t="s">
        <v>48</v>
      </c>
      <c r="B44" s="73"/>
      <c r="C44" s="65"/>
      <c r="D44" s="65"/>
      <c r="E44" s="65"/>
      <c r="F44" s="65"/>
      <c r="G44" s="65"/>
      <c r="H44" s="65"/>
      <c r="I44" s="65"/>
    </row>
    <row r="45" spans="1:9" x14ac:dyDescent="0.25">
      <c r="A45" s="113" t="s">
        <v>49</v>
      </c>
      <c r="B45" s="114"/>
      <c r="C45" s="65"/>
      <c r="D45" s="65"/>
      <c r="E45" s="65"/>
      <c r="F45" s="65"/>
      <c r="G45" s="65"/>
      <c r="H45" s="65"/>
      <c r="I45" s="65"/>
    </row>
    <row r="46" spans="1:9" x14ac:dyDescent="0.25">
      <c r="A46" s="6"/>
      <c r="B46" s="6"/>
      <c r="C46" s="6"/>
      <c r="D46" s="6"/>
      <c r="E46" s="6"/>
      <c r="F46" s="6"/>
      <c r="G46" s="6"/>
      <c r="H46" s="6"/>
      <c r="I46" s="6"/>
    </row>
    <row r="47" spans="1:9" x14ac:dyDescent="0.25">
      <c r="A47" s="6"/>
      <c r="B47" s="6"/>
      <c r="C47" s="6"/>
      <c r="D47" s="6"/>
      <c r="E47" s="6"/>
      <c r="F47" s="6"/>
      <c r="G47" s="6"/>
      <c r="H47" s="6"/>
      <c r="I47" s="6"/>
    </row>
  </sheetData>
  <sheetProtection selectLockedCells="1"/>
  <mergeCells count="1">
    <mergeCell ref="A18:I18"/>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2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E2236E-9462-4B6F-87EB-8B11C0415271}">
  <sheetPr>
    <pageSetUpPr fitToPage="1"/>
  </sheetPr>
  <dimension ref="A1:I47"/>
  <sheetViews>
    <sheetView topLeftCell="A4"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8" t="s">
        <v>367</v>
      </c>
      <c r="I2" s="28"/>
    </row>
    <row r="3" spans="1:9" x14ac:dyDescent="0.25">
      <c r="A3" s="6" t="s">
        <v>4</v>
      </c>
      <c r="B3" s="28" t="s">
        <v>358</v>
      </c>
      <c r="C3" s="28"/>
      <c r="D3" s="28"/>
      <c r="E3" s="7"/>
      <c r="F3" s="6"/>
      <c r="G3" s="57" t="s">
        <v>6</v>
      </c>
      <c r="H3" s="29" t="s">
        <v>366</v>
      </c>
      <c r="I3" s="29"/>
    </row>
    <row r="4" spans="1:9" x14ac:dyDescent="0.25">
      <c r="A4" s="6" t="s">
        <v>8</v>
      </c>
      <c r="B4" s="28" t="s">
        <v>365</v>
      </c>
      <c r="C4" s="28"/>
      <c r="D4" s="28"/>
      <c r="E4" s="7"/>
      <c r="F4" s="6"/>
      <c r="G4" s="57" t="s">
        <v>10</v>
      </c>
      <c r="H4" s="28" t="s">
        <v>11</v>
      </c>
      <c r="I4" s="28"/>
    </row>
    <row r="5" spans="1:9" x14ac:dyDescent="0.25">
      <c r="A5" s="6" t="s">
        <v>12</v>
      </c>
      <c r="B5" s="28" t="s">
        <v>63</v>
      </c>
      <c r="C5" s="29"/>
      <c r="D5" s="29"/>
      <c r="E5" s="7"/>
      <c r="F5" s="6"/>
      <c r="G5" s="57" t="s">
        <v>14</v>
      </c>
      <c r="H5" s="29" t="s">
        <v>364</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6" t="s">
        <v>363</v>
      </c>
      <c r="B9" s="6"/>
      <c r="C9" s="7"/>
      <c r="D9" s="7"/>
      <c r="E9" s="7"/>
      <c r="F9" s="7"/>
      <c r="G9" s="7"/>
      <c r="H9" s="7"/>
      <c r="I9" s="7"/>
    </row>
    <row r="10" spans="1:9" x14ac:dyDescent="0.25">
      <c r="A10" s="6" t="s">
        <v>362</v>
      </c>
      <c r="B10" s="6"/>
      <c r="C10" s="7"/>
      <c r="D10" s="7"/>
      <c r="E10" s="7"/>
      <c r="F10" s="7"/>
      <c r="G10" s="7"/>
      <c r="H10" s="7"/>
      <c r="I10" s="7"/>
    </row>
    <row r="11" spans="1:9" x14ac:dyDescent="0.25">
      <c r="A11" s="6" t="s">
        <v>18</v>
      </c>
      <c r="B11" s="6"/>
      <c r="C11" s="6"/>
      <c r="D11" s="7"/>
      <c r="E11" s="7"/>
      <c r="F11" s="7"/>
      <c r="G11" s="7"/>
      <c r="H11" s="7"/>
      <c r="I11" s="7"/>
    </row>
    <row r="12" spans="1:9" x14ac:dyDescent="0.25">
      <c r="A12" s="7" t="s">
        <v>361</v>
      </c>
      <c r="B12" s="6"/>
      <c r="C12" s="7"/>
      <c r="D12" s="7"/>
      <c r="E12" s="7"/>
      <c r="F12" s="7"/>
      <c r="G12" s="7"/>
      <c r="H12" s="7"/>
      <c r="I12" s="7"/>
    </row>
    <row r="13" spans="1:9" x14ac:dyDescent="0.25">
      <c r="A13" s="6" t="s">
        <v>20</v>
      </c>
      <c r="B13" s="6"/>
      <c r="C13" s="7"/>
      <c r="D13" s="6"/>
      <c r="E13" s="7"/>
      <c r="F13" s="7"/>
      <c r="G13" s="7"/>
      <c r="H13" s="7"/>
      <c r="I13" s="7"/>
    </row>
    <row r="14" spans="1:9" x14ac:dyDescent="0.25">
      <c r="A14" s="6" t="s">
        <v>360</v>
      </c>
      <c r="B14" s="6"/>
      <c r="C14" s="7"/>
      <c r="D14" s="7"/>
      <c r="E14" s="7"/>
      <c r="F14" s="7"/>
      <c r="G14" s="7"/>
      <c r="H14" s="7"/>
      <c r="I14" s="7"/>
    </row>
    <row r="15" spans="1:9" x14ac:dyDescent="0.25">
      <c r="A15" s="5" t="s">
        <v>22</v>
      </c>
      <c r="B15" s="6"/>
      <c r="C15" s="7"/>
      <c r="D15" s="7"/>
      <c r="E15" s="7"/>
      <c r="F15" s="7"/>
      <c r="G15" s="7"/>
      <c r="H15" s="7"/>
      <c r="I15" s="7"/>
    </row>
    <row r="16" spans="1:9" x14ac:dyDescent="0.25">
      <c r="A16" s="6"/>
      <c r="B16" s="6"/>
      <c r="C16" s="7"/>
      <c r="D16" s="7"/>
      <c r="E16" s="7"/>
      <c r="F16" s="7"/>
      <c r="G16" s="7"/>
      <c r="H16" s="7"/>
      <c r="I16" s="7"/>
    </row>
    <row r="17" spans="1:9" x14ac:dyDescent="0.25">
      <c r="A17" s="5" t="s">
        <v>23</v>
      </c>
      <c r="B17" s="6"/>
      <c r="C17" s="7"/>
      <c r="D17" s="7"/>
      <c r="E17" s="7"/>
      <c r="F17" s="7"/>
      <c r="G17" s="7"/>
      <c r="H17" s="7"/>
      <c r="I17" s="7"/>
    </row>
    <row r="18" spans="1:9" x14ac:dyDescent="0.25">
      <c r="A18" s="6"/>
      <c r="B18" s="7"/>
      <c r="C18" s="7"/>
      <c r="D18" s="7"/>
      <c r="E18" s="7"/>
      <c r="F18" s="7"/>
      <c r="G18" s="7"/>
      <c r="H18" s="7"/>
      <c r="I18" s="7"/>
    </row>
    <row r="19" spans="1:9" x14ac:dyDescent="0.25">
      <c r="A19" s="6"/>
      <c r="B19" s="7"/>
      <c r="C19" s="7"/>
      <c r="D19" s="7"/>
      <c r="E19" s="7"/>
      <c r="F19" s="7"/>
      <c r="G19" s="7"/>
      <c r="H19" s="7"/>
      <c r="I19" s="7"/>
    </row>
    <row r="20" spans="1:9" ht="13" x14ac:dyDescent="0.3">
      <c r="A20" s="119" t="s">
        <v>25</v>
      </c>
      <c r="B20" s="120"/>
      <c r="C20" s="120"/>
      <c r="D20" s="120"/>
      <c r="E20" s="120"/>
      <c r="F20" s="120"/>
      <c r="G20" s="120"/>
      <c r="H20" s="120"/>
      <c r="I20" s="121"/>
    </row>
    <row r="21" spans="1:9" x14ac:dyDescent="0.25">
      <c r="A21" s="59"/>
      <c r="B21" s="60"/>
      <c r="C21" s="61" t="s">
        <v>26</v>
      </c>
      <c r="D21" s="61" t="s">
        <v>27</v>
      </c>
      <c r="E21" s="61" t="s">
        <v>28</v>
      </c>
      <c r="F21" s="61" t="s">
        <v>29</v>
      </c>
      <c r="G21" s="61" t="s">
        <v>30</v>
      </c>
      <c r="H21" s="61" t="s">
        <v>31</v>
      </c>
      <c r="I21" s="61" t="s">
        <v>32</v>
      </c>
    </row>
    <row r="22" spans="1:9" x14ac:dyDescent="0.25">
      <c r="A22" s="59"/>
      <c r="B22" s="60"/>
      <c r="C22" s="62" t="s">
        <v>33</v>
      </c>
      <c r="D22" s="63" t="s">
        <v>33</v>
      </c>
      <c r="E22" s="62" t="s">
        <v>33</v>
      </c>
      <c r="F22" s="62" t="s">
        <v>33</v>
      </c>
      <c r="G22" s="62" t="s">
        <v>34</v>
      </c>
      <c r="H22" s="62" t="s">
        <v>34</v>
      </c>
      <c r="I22" s="62" t="s">
        <v>34</v>
      </c>
    </row>
    <row r="23" spans="1:9" x14ac:dyDescent="0.25">
      <c r="A23" s="59" t="s">
        <v>35</v>
      </c>
      <c r="B23" s="60"/>
      <c r="C23" s="64">
        <v>400000</v>
      </c>
      <c r="D23" s="65">
        <v>300000</v>
      </c>
      <c r="E23" s="65">
        <v>346448</v>
      </c>
      <c r="F23" s="65">
        <v>360000</v>
      </c>
      <c r="G23" s="65">
        <v>400000</v>
      </c>
      <c r="H23" s="65">
        <v>400000</v>
      </c>
      <c r="I23" s="65">
        <v>400000</v>
      </c>
    </row>
    <row r="24" spans="1:9" x14ac:dyDescent="0.25">
      <c r="A24" s="59" t="s">
        <v>36</v>
      </c>
      <c r="B24" s="60"/>
      <c r="C24" s="64">
        <v>175939</v>
      </c>
      <c r="D24" s="65">
        <f t="shared" ref="D24:I24" si="0">C35</f>
        <v>269636</v>
      </c>
      <c r="E24" s="65">
        <f t="shared" si="0"/>
        <v>166780</v>
      </c>
      <c r="F24" s="65">
        <f t="shared" si="0"/>
        <v>170570</v>
      </c>
      <c r="G24" s="65">
        <f t="shared" si="0"/>
        <v>35275</v>
      </c>
      <c r="H24" s="65">
        <f t="shared" si="0"/>
        <v>35000</v>
      </c>
      <c r="I24" s="65">
        <f t="shared" si="0"/>
        <v>35000</v>
      </c>
    </row>
    <row r="25" spans="1:9" x14ac:dyDescent="0.25">
      <c r="A25" s="59" t="s">
        <v>37</v>
      </c>
      <c r="B25" s="60"/>
      <c r="C25" s="64">
        <v>673850</v>
      </c>
      <c r="D25" s="65">
        <v>340518</v>
      </c>
      <c r="E25" s="65">
        <v>282195</v>
      </c>
      <c r="F25" s="65">
        <v>56552</v>
      </c>
      <c r="G25" s="65">
        <f>G23-G24</f>
        <v>364725</v>
      </c>
      <c r="H25" s="65">
        <f>H23</f>
        <v>400000</v>
      </c>
      <c r="I25" s="65">
        <f>I23</f>
        <v>400000</v>
      </c>
    </row>
    <row r="26" spans="1:9" x14ac:dyDescent="0.25">
      <c r="A26" s="59" t="s">
        <v>38</v>
      </c>
      <c r="B26" s="60"/>
      <c r="C26" s="64">
        <v>580153</v>
      </c>
      <c r="D26" s="65">
        <v>443374</v>
      </c>
      <c r="E26" s="65">
        <v>278405</v>
      </c>
      <c r="F26" s="64">
        <v>106364</v>
      </c>
      <c r="G26" s="65">
        <f>G24+G25-G37</f>
        <v>365000</v>
      </c>
      <c r="H26" s="65">
        <f>H24+H25-H37</f>
        <v>400000</v>
      </c>
      <c r="I26" s="65">
        <f>I24+I25-I37</f>
        <v>400000</v>
      </c>
    </row>
    <row r="27" spans="1:9" x14ac:dyDescent="0.25">
      <c r="A27" s="59"/>
      <c r="B27" s="60"/>
      <c r="C27" s="64"/>
      <c r="D27" s="65"/>
      <c r="E27" s="65"/>
      <c r="F27" s="65"/>
      <c r="G27" s="65"/>
      <c r="H27" s="65"/>
      <c r="I27" s="65"/>
    </row>
    <row r="28" spans="1:9" x14ac:dyDescent="0.25">
      <c r="A28" s="59" t="s">
        <v>39</v>
      </c>
      <c r="B28" s="29"/>
      <c r="C28" s="66"/>
      <c r="D28" s="66"/>
      <c r="E28" s="66"/>
      <c r="F28" s="66"/>
      <c r="G28" s="66"/>
      <c r="H28" s="66"/>
      <c r="I28" s="64"/>
    </row>
    <row r="29" spans="1:9" x14ac:dyDescent="0.25">
      <c r="A29" s="67" t="s">
        <v>40</v>
      </c>
      <c r="B29" s="60"/>
      <c r="C29" s="64"/>
      <c r="D29" s="68"/>
      <c r="E29" s="66"/>
      <c r="F29" s="66"/>
      <c r="G29" s="66"/>
      <c r="H29" s="66"/>
      <c r="I29" s="64"/>
    </row>
    <row r="30" spans="1:9" x14ac:dyDescent="0.25">
      <c r="A30" s="69"/>
      <c r="B30" s="70"/>
      <c r="C30" s="64">
        <v>0</v>
      </c>
      <c r="D30" s="65">
        <v>0</v>
      </c>
      <c r="E30" s="65">
        <v>0</v>
      </c>
      <c r="F30" s="65">
        <v>-85483</v>
      </c>
      <c r="G30" s="65"/>
      <c r="H30" s="65"/>
      <c r="I30" s="65"/>
    </row>
    <row r="31" spans="1:9" x14ac:dyDescent="0.25">
      <c r="A31" s="69"/>
      <c r="B31" s="70"/>
      <c r="C31" s="64"/>
      <c r="D31" s="65"/>
      <c r="E31" s="65"/>
      <c r="F31" s="65"/>
      <c r="G31" s="65"/>
      <c r="H31" s="65"/>
      <c r="I31" s="65"/>
    </row>
    <row r="32" spans="1:9" x14ac:dyDescent="0.25">
      <c r="A32" s="69"/>
      <c r="B32" s="70"/>
      <c r="C32" s="64"/>
      <c r="D32" s="65"/>
      <c r="E32" s="65"/>
      <c r="F32" s="65"/>
      <c r="G32" s="65"/>
      <c r="H32" s="65"/>
      <c r="I32" s="65"/>
    </row>
    <row r="33" spans="1:9" x14ac:dyDescent="0.25">
      <c r="A33" s="59" t="s">
        <v>41</v>
      </c>
      <c r="B33" s="60"/>
      <c r="C33" s="64">
        <f t="shared" ref="C33:I33" si="1">SUM(C30:C32)</f>
        <v>0</v>
      </c>
      <c r="D33" s="64">
        <f t="shared" si="1"/>
        <v>0</v>
      </c>
      <c r="E33" s="64">
        <f t="shared" si="1"/>
        <v>0</v>
      </c>
      <c r="F33" s="64">
        <f t="shared" si="1"/>
        <v>-85483</v>
      </c>
      <c r="G33" s="64">
        <f t="shared" si="1"/>
        <v>0</v>
      </c>
      <c r="H33" s="64">
        <f t="shared" si="1"/>
        <v>0</v>
      </c>
      <c r="I33" s="64">
        <f t="shared" si="1"/>
        <v>0</v>
      </c>
    </row>
    <row r="34" spans="1:9" x14ac:dyDescent="0.25">
      <c r="A34" s="59"/>
      <c r="B34" s="60"/>
      <c r="C34" s="64"/>
      <c r="D34" s="65"/>
      <c r="E34" s="65"/>
      <c r="F34" s="65"/>
      <c r="G34" s="65"/>
      <c r="H34" s="65"/>
      <c r="I34" s="65"/>
    </row>
    <row r="35" spans="1:9" x14ac:dyDescent="0.25">
      <c r="A35" s="59" t="s">
        <v>42</v>
      </c>
      <c r="B35" s="60"/>
      <c r="C35" s="64">
        <f t="shared" ref="C35:I35" si="2">+C24+C25-C26+C33</f>
        <v>269636</v>
      </c>
      <c r="D35" s="64">
        <f t="shared" si="2"/>
        <v>166780</v>
      </c>
      <c r="E35" s="64">
        <f t="shared" si="2"/>
        <v>170570</v>
      </c>
      <c r="F35" s="64">
        <f t="shared" si="2"/>
        <v>35275</v>
      </c>
      <c r="G35" s="64">
        <f t="shared" si="2"/>
        <v>35000</v>
      </c>
      <c r="H35" s="64">
        <f t="shared" si="2"/>
        <v>35000</v>
      </c>
      <c r="I35" s="64">
        <f t="shared" si="2"/>
        <v>35000</v>
      </c>
    </row>
    <row r="36" spans="1:9" x14ac:dyDescent="0.25">
      <c r="A36" s="69"/>
      <c r="B36" s="70"/>
      <c r="C36" s="84"/>
      <c r="D36" s="72"/>
      <c r="E36" s="72"/>
      <c r="F36" s="65"/>
      <c r="G36" s="65"/>
      <c r="H36" s="65"/>
      <c r="I36" s="65"/>
    </row>
    <row r="37" spans="1:9" x14ac:dyDescent="0.25">
      <c r="A37" s="59" t="s">
        <v>43</v>
      </c>
      <c r="B37" s="60"/>
      <c r="C37" s="71">
        <v>168557</v>
      </c>
      <c r="D37" s="72">
        <v>55647</v>
      </c>
      <c r="E37" s="72">
        <v>79357</v>
      </c>
      <c r="F37" s="65">
        <v>34220</v>
      </c>
      <c r="G37" s="65">
        <v>35000</v>
      </c>
      <c r="H37" s="65">
        <v>35000</v>
      </c>
      <c r="I37" s="65">
        <v>35000</v>
      </c>
    </row>
    <row r="38" spans="1:9" x14ac:dyDescent="0.25">
      <c r="A38" s="69"/>
      <c r="B38" s="70"/>
      <c r="C38" s="71"/>
      <c r="D38" s="72"/>
      <c r="E38" s="72"/>
      <c r="F38" s="65"/>
      <c r="G38" s="65"/>
      <c r="H38" s="65"/>
      <c r="I38" s="65"/>
    </row>
    <row r="39" spans="1:9" x14ac:dyDescent="0.25">
      <c r="A39" s="59" t="s">
        <v>44</v>
      </c>
      <c r="B39" s="73"/>
      <c r="C39" s="74">
        <f>C35-C38</f>
        <v>269636</v>
      </c>
      <c r="D39" s="74">
        <f t="shared" ref="D39:I39" si="3">D35-D37</f>
        <v>111133</v>
      </c>
      <c r="E39" s="74">
        <f t="shared" si="3"/>
        <v>91213</v>
      </c>
      <c r="F39" s="75">
        <f t="shared" si="3"/>
        <v>1055</v>
      </c>
      <c r="G39" s="75">
        <f t="shared" si="3"/>
        <v>0</v>
      </c>
      <c r="H39" s="75">
        <f t="shared" si="3"/>
        <v>0</v>
      </c>
      <c r="I39" s="75">
        <f t="shared" si="3"/>
        <v>0</v>
      </c>
    </row>
    <row r="40" spans="1:9" x14ac:dyDescent="0.25">
      <c r="A40" s="76"/>
      <c r="B40" s="76"/>
      <c r="C40" s="77"/>
      <c r="D40" s="77"/>
      <c r="E40" s="77"/>
      <c r="F40" s="77"/>
      <c r="G40" s="77"/>
      <c r="H40" s="77"/>
      <c r="I40" s="77"/>
    </row>
    <row r="41" spans="1:9" x14ac:dyDescent="0.25">
      <c r="A41" s="78" t="s">
        <v>45</v>
      </c>
      <c r="B41" s="28"/>
      <c r="C41" s="79"/>
      <c r="D41" s="79"/>
      <c r="E41" s="79"/>
      <c r="F41" s="79"/>
      <c r="G41" s="79"/>
      <c r="H41" s="79"/>
      <c r="I41" s="79"/>
    </row>
    <row r="42" spans="1:9" x14ac:dyDescent="0.25">
      <c r="A42" s="80" t="s">
        <v>46</v>
      </c>
      <c r="B42" s="70"/>
      <c r="C42" s="72"/>
      <c r="D42" s="72"/>
      <c r="E42" s="72"/>
      <c r="F42" s="72"/>
      <c r="G42" s="72"/>
      <c r="H42" s="72"/>
      <c r="I42" s="72"/>
    </row>
    <row r="43" spans="1:9" x14ac:dyDescent="0.25">
      <c r="A43" s="59"/>
      <c r="B43" s="60"/>
      <c r="C43" s="65"/>
      <c r="D43" s="65"/>
      <c r="E43" s="65"/>
      <c r="F43" s="65"/>
      <c r="G43" s="65"/>
      <c r="H43" s="65"/>
      <c r="I43" s="65"/>
    </row>
    <row r="44" spans="1:9" x14ac:dyDescent="0.25">
      <c r="A44" s="59" t="s">
        <v>47</v>
      </c>
      <c r="B44" s="60"/>
      <c r="C44" s="65"/>
      <c r="D44" s="65"/>
      <c r="E44" s="65"/>
      <c r="F44" s="65"/>
      <c r="G44" s="65"/>
      <c r="H44" s="65"/>
      <c r="I44" s="65"/>
    </row>
    <row r="45" spans="1:9" x14ac:dyDescent="0.25">
      <c r="A45" s="59"/>
      <c r="B45" s="60"/>
      <c r="C45" s="65"/>
      <c r="D45" s="65"/>
      <c r="E45" s="65"/>
      <c r="F45" s="65"/>
      <c r="G45" s="65"/>
      <c r="H45" s="65"/>
      <c r="I45" s="65"/>
    </row>
    <row r="46" spans="1:9" x14ac:dyDescent="0.25">
      <c r="A46" s="112" t="s">
        <v>48</v>
      </c>
      <c r="B46" s="73"/>
      <c r="C46" s="65"/>
      <c r="D46" s="65"/>
      <c r="E46" s="65"/>
      <c r="F46" s="65"/>
      <c r="G46" s="65"/>
      <c r="H46" s="65"/>
      <c r="I46" s="65"/>
    </row>
    <row r="47" spans="1:9" x14ac:dyDescent="0.25">
      <c r="A47" s="113" t="s">
        <v>49</v>
      </c>
      <c r="B47" s="114"/>
      <c r="C47" s="65"/>
      <c r="D47" s="65"/>
      <c r="E47" s="65"/>
      <c r="F47" s="65"/>
      <c r="G47" s="65"/>
      <c r="H47" s="65"/>
      <c r="I47" s="65"/>
    </row>
  </sheetData>
  <sheetProtection selectLockedCells="1"/>
  <mergeCells count="1">
    <mergeCell ref="A20:I20"/>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2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0E5A0A-9288-42B4-8AE3-C7DF714EB9D0}">
  <sheetPr>
    <pageSetUpPr fitToPage="1"/>
  </sheetPr>
  <dimension ref="A1:I47"/>
  <sheetViews>
    <sheetView zoomScale="115" zoomScaleNormal="115"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8" t="s">
        <v>376</v>
      </c>
      <c r="I2" s="28"/>
    </row>
    <row r="3" spans="1:9" x14ac:dyDescent="0.25">
      <c r="A3" s="6" t="s">
        <v>4</v>
      </c>
      <c r="B3" s="28" t="s">
        <v>358</v>
      </c>
      <c r="C3" s="28"/>
      <c r="D3" s="28"/>
      <c r="E3" s="7"/>
      <c r="F3" s="6"/>
      <c r="G3" s="57" t="s">
        <v>6</v>
      </c>
      <c r="H3" s="29" t="s">
        <v>375</v>
      </c>
      <c r="I3" s="29"/>
    </row>
    <row r="4" spans="1:9" x14ac:dyDescent="0.25">
      <c r="A4" s="6" t="s">
        <v>8</v>
      </c>
      <c r="B4" s="28" t="s">
        <v>374</v>
      </c>
      <c r="C4" s="28"/>
      <c r="D4" s="28"/>
      <c r="E4" s="7"/>
      <c r="F4" s="6"/>
      <c r="G4" s="57" t="s">
        <v>10</v>
      </c>
      <c r="H4" s="28" t="s">
        <v>11</v>
      </c>
      <c r="I4" s="28"/>
    </row>
    <row r="5" spans="1:9" x14ac:dyDescent="0.25">
      <c r="A5" s="6" t="s">
        <v>12</v>
      </c>
      <c r="B5" s="28" t="s">
        <v>63</v>
      </c>
      <c r="C5" s="29"/>
      <c r="D5" s="29"/>
      <c r="E5" s="7"/>
      <c r="F5" s="6"/>
      <c r="G5" s="57" t="s">
        <v>14</v>
      </c>
      <c r="H5" s="29" t="s">
        <v>373</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6" t="s">
        <v>372</v>
      </c>
      <c r="B9" s="6"/>
      <c r="C9" s="7"/>
      <c r="D9" s="7"/>
      <c r="E9" s="7"/>
      <c r="F9" s="7"/>
      <c r="G9" s="7"/>
      <c r="H9" s="7"/>
      <c r="I9" s="7"/>
    </row>
    <row r="10" spans="1:9" x14ac:dyDescent="0.25">
      <c r="A10" s="6" t="s">
        <v>371</v>
      </c>
      <c r="B10" s="6"/>
      <c r="C10" s="7"/>
      <c r="D10" s="7"/>
      <c r="E10" s="7"/>
      <c r="F10" s="7"/>
      <c r="G10" s="7"/>
      <c r="H10" s="7"/>
      <c r="I10" s="7"/>
    </row>
    <row r="11" spans="1:9" x14ac:dyDescent="0.25">
      <c r="A11" s="6" t="s">
        <v>18</v>
      </c>
      <c r="B11" s="6"/>
      <c r="C11" s="7"/>
      <c r="D11" s="7"/>
      <c r="E11" s="7"/>
      <c r="F11" s="7"/>
      <c r="G11" s="7"/>
      <c r="H11" s="7"/>
      <c r="I11" s="7"/>
    </row>
    <row r="12" spans="1:9" x14ac:dyDescent="0.25">
      <c r="A12" s="7" t="s">
        <v>370</v>
      </c>
      <c r="B12" s="6"/>
      <c r="C12" s="7"/>
      <c r="D12" s="7"/>
      <c r="E12" s="7"/>
      <c r="F12" s="7"/>
      <c r="G12" s="7"/>
      <c r="H12" s="7"/>
      <c r="I12" s="7"/>
    </row>
    <row r="13" spans="1:9" x14ac:dyDescent="0.25">
      <c r="A13" s="6" t="s">
        <v>20</v>
      </c>
      <c r="B13" s="6"/>
      <c r="C13" s="7"/>
      <c r="D13" s="7"/>
      <c r="E13" s="7"/>
      <c r="F13" s="7"/>
      <c r="G13" s="7"/>
      <c r="H13" s="7"/>
      <c r="I13" s="7"/>
    </row>
    <row r="14" spans="1:9" x14ac:dyDescent="0.25">
      <c r="A14" s="6" t="s">
        <v>369</v>
      </c>
      <c r="B14" s="6"/>
      <c r="C14" s="7"/>
      <c r="D14" s="7"/>
      <c r="E14" s="7"/>
      <c r="F14" s="7"/>
      <c r="G14" s="7"/>
      <c r="H14" s="7"/>
      <c r="I14" s="7"/>
    </row>
    <row r="15" spans="1:9" x14ac:dyDescent="0.25">
      <c r="A15" s="5" t="s">
        <v>22</v>
      </c>
      <c r="B15" s="6"/>
      <c r="C15" s="7"/>
      <c r="D15" s="7"/>
      <c r="E15" s="7"/>
      <c r="F15" s="7"/>
      <c r="G15" s="7"/>
      <c r="H15" s="7"/>
      <c r="I15" s="7"/>
    </row>
    <row r="16" spans="1:9" x14ac:dyDescent="0.25">
      <c r="A16" s="6"/>
      <c r="B16" s="6"/>
      <c r="C16" s="7"/>
      <c r="D16" s="7"/>
      <c r="E16" s="7"/>
      <c r="F16" s="7"/>
      <c r="G16" s="7"/>
      <c r="H16" s="7"/>
      <c r="I16" s="7"/>
    </row>
    <row r="17" spans="1:9" x14ac:dyDescent="0.25">
      <c r="A17" s="5" t="s">
        <v>23</v>
      </c>
      <c r="B17" s="6"/>
      <c r="C17" s="7"/>
      <c r="D17" s="7"/>
      <c r="E17" s="7"/>
      <c r="F17" s="7"/>
      <c r="G17" s="7"/>
      <c r="H17" s="7"/>
      <c r="I17" s="7"/>
    </row>
    <row r="18" spans="1:9" x14ac:dyDescent="0.25">
      <c r="A18" s="7"/>
      <c r="B18" s="7"/>
      <c r="C18" s="7"/>
      <c r="D18" s="7"/>
      <c r="E18" s="7"/>
      <c r="F18" s="7"/>
      <c r="G18" s="7"/>
      <c r="H18" s="7"/>
      <c r="I18" s="7"/>
    </row>
    <row r="19" spans="1:9" ht="13" x14ac:dyDescent="0.3">
      <c r="A19" s="119" t="s">
        <v>25</v>
      </c>
      <c r="B19" s="120"/>
      <c r="C19" s="120"/>
      <c r="D19" s="120"/>
      <c r="E19" s="120"/>
      <c r="F19" s="120"/>
      <c r="G19" s="120"/>
      <c r="H19" s="120"/>
      <c r="I19" s="121"/>
    </row>
    <row r="20" spans="1:9" x14ac:dyDescent="0.25">
      <c r="A20" s="59"/>
      <c r="B20" s="60"/>
      <c r="C20" s="61" t="s">
        <v>26</v>
      </c>
      <c r="D20" s="61" t="s">
        <v>27</v>
      </c>
      <c r="E20" s="61" t="s">
        <v>28</v>
      </c>
      <c r="F20" s="61" t="s">
        <v>29</v>
      </c>
      <c r="G20" s="61" t="s">
        <v>30</v>
      </c>
      <c r="H20" s="61" t="s">
        <v>31</v>
      </c>
      <c r="I20" s="61" t="s">
        <v>32</v>
      </c>
    </row>
    <row r="21" spans="1:9" x14ac:dyDescent="0.25">
      <c r="A21" s="59"/>
      <c r="B21" s="60"/>
      <c r="C21" s="62" t="s">
        <v>33</v>
      </c>
      <c r="D21" s="63" t="s">
        <v>33</v>
      </c>
      <c r="E21" s="62" t="s">
        <v>33</v>
      </c>
      <c r="F21" s="62" t="s">
        <v>33</v>
      </c>
      <c r="G21" s="62" t="s">
        <v>34</v>
      </c>
      <c r="H21" s="62" t="s">
        <v>34</v>
      </c>
      <c r="I21" s="62" t="s">
        <v>34</v>
      </c>
    </row>
    <row r="22" spans="1:9" x14ac:dyDescent="0.25">
      <c r="A22" s="59" t="s">
        <v>35</v>
      </c>
      <c r="B22" s="60"/>
      <c r="C22" s="64"/>
      <c r="D22" s="65"/>
      <c r="E22" s="65"/>
      <c r="F22" s="65"/>
      <c r="G22" s="65"/>
      <c r="H22" s="65"/>
      <c r="I22" s="65"/>
    </row>
    <row r="23" spans="1:9" x14ac:dyDescent="0.25">
      <c r="A23" s="59" t="s">
        <v>36</v>
      </c>
      <c r="B23" s="60"/>
      <c r="C23" s="64">
        <v>2120</v>
      </c>
      <c r="D23" s="65">
        <f t="shared" ref="D23:I23" si="0">C34</f>
        <v>32090</v>
      </c>
      <c r="E23" s="65">
        <f t="shared" si="0"/>
        <v>11500</v>
      </c>
      <c r="F23" s="65">
        <f t="shared" si="0"/>
        <v>11500</v>
      </c>
      <c r="G23" s="65">
        <f t="shared" si="0"/>
        <v>7.999999999992724E-2</v>
      </c>
      <c r="H23" s="65">
        <f t="shared" si="0"/>
        <v>7.999999999992724E-2</v>
      </c>
      <c r="I23" s="65">
        <f t="shared" si="0"/>
        <v>7.999999999992724E-2</v>
      </c>
    </row>
    <row r="24" spans="1:9" x14ac:dyDescent="0.25">
      <c r="A24" s="59" t="s">
        <v>37</v>
      </c>
      <c r="B24" s="60"/>
      <c r="C24" s="64">
        <v>247860</v>
      </c>
      <c r="D24" s="65">
        <v>59836</v>
      </c>
      <c r="E24" s="65">
        <v>0</v>
      </c>
      <c r="F24" s="65">
        <v>0</v>
      </c>
      <c r="G24" s="65"/>
      <c r="H24" s="65"/>
      <c r="I24" s="65"/>
    </row>
    <row r="25" spans="1:9" x14ac:dyDescent="0.25">
      <c r="A25" s="59" t="s">
        <v>38</v>
      </c>
      <c r="B25" s="60"/>
      <c r="C25" s="64">
        <v>229390</v>
      </c>
      <c r="D25" s="65">
        <v>80426</v>
      </c>
      <c r="E25" s="65">
        <v>0</v>
      </c>
      <c r="F25" s="64">
        <v>0</v>
      </c>
      <c r="G25" s="65"/>
      <c r="H25" s="65"/>
      <c r="I25" s="65"/>
    </row>
    <row r="26" spans="1:9" x14ac:dyDescent="0.25">
      <c r="A26" s="59"/>
      <c r="B26" s="60"/>
      <c r="C26" s="64"/>
      <c r="D26" s="65"/>
      <c r="E26" s="65"/>
      <c r="F26" s="65"/>
      <c r="G26" s="65"/>
      <c r="H26" s="65"/>
      <c r="I26" s="65"/>
    </row>
    <row r="27" spans="1:9" x14ac:dyDescent="0.25">
      <c r="A27" s="59" t="s">
        <v>39</v>
      </c>
      <c r="B27" s="29"/>
      <c r="C27" s="66"/>
      <c r="D27" s="66"/>
      <c r="E27" s="66"/>
      <c r="F27" s="66"/>
      <c r="G27" s="66"/>
      <c r="H27" s="66"/>
      <c r="I27" s="64"/>
    </row>
    <row r="28" spans="1:9" x14ac:dyDescent="0.25">
      <c r="A28" s="67" t="s">
        <v>40</v>
      </c>
      <c r="B28" s="60"/>
      <c r="C28" s="64"/>
      <c r="D28" s="68"/>
      <c r="E28" s="66"/>
      <c r="F28" s="66"/>
      <c r="G28" s="66"/>
      <c r="H28" s="66"/>
      <c r="I28" s="64"/>
    </row>
    <row r="29" spans="1:9" x14ac:dyDescent="0.25">
      <c r="A29" s="69" t="s">
        <v>368</v>
      </c>
      <c r="B29" s="70"/>
      <c r="C29" s="64">
        <v>11500</v>
      </c>
      <c r="D29" s="65">
        <v>0</v>
      </c>
      <c r="E29" s="65">
        <v>0</v>
      </c>
      <c r="F29" s="65">
        <v>-11498.92</v>
      </c>
      <c r="G29" s="65"/>
      <c r="H29" s="65"/>
      <c r="I29" s="65"/>
    </row>
    <row r="30" spans="1:9" x14ac:dyDescent="0.25">
      <c r="A30" s="69" t="s">
        <v>368</v>
      </c>
      <c r="B30" s="70"/>
      <c r="C30" s="64"/>
      <c r="D30" s="65"/>
      <c r="E30" s="65"/>
      <c r="F30" s="65">
        <v>-1</v>
      </c>
      <c r="G30" s="65"/>
      <c r="H30" s="65"/>
      <c r="I30" s="65"/>
    </row>
    <row r="31" spans="1:9" x14ac:dyDescent="0.25">
      <c r="A31" s="69"/>
      <c r="B31" s="70"/>
      <c r="C31" s="64"/>
      <c r="D31" s="65"/>
      <c r="E31" s="65"/>
      <c r="F31" s="65"/>
      <c r="G31" s="65"/>
      <c r="H31" s="65"/>
      <c r="I31" s="65"/>
    </row>
    <row r="32" spans="1:9" x14ac:dyDescent="0.25">
      <c r="A32" s="59" t="s">
        <v>41</v>
      </c>
      <c r="B32" s="60"/>
      <c r="C32" s="64">
        <f t="shared" ref="C32:I32" si="1">SUM(C29:C31)</f>
        <v>11500</v>
      </c>
      <c r="D32" s="64">
        <f t="shared" si="1"/>
        <v>0</v>
      </c>
      <c r="E32" s="64">
        <f t="shared" si="1"/>
        <v>0</v>
      </c>
      <c r="F32" s="64">
        <f t="shared" si="1"/>
        <v>-11499.92</v>
      </c>
      <c r="G32" s="64">
        <f t="shared" si="1"/>
        <v>0</v>
      </c>
      <c r="H32" s="64">
        <f t="shared" si="1"/>
        <v>0</v>
      </c>
      <c r="I32" s="64">
        <f t="shared" si="1"/>
        <v>0</v>
      </c>
    </row>
    <row r="33" spans="1:9" x14ac:dyDescent="0.25">
      <c r="A33" s="59"/>
      <c r="B33" s="60"/>
      <c r="C33" s="64"/>
      <c r="D33" s="65"/>
      <c r="E33" s="65"/>
      <c r="F33" s="65"/>
      <c r="G33" s="65"/>
      <c r="H33" s="65"/>
      <c r="I33" s="65"/>
    </row>
    <row r="34" spans="1:9" x14ac:dyDescent="0.25">
      <c r="A34" s="59" t="s">
        <v>42</v>
      </c>
      <c r="B34" s="60"/>
      <c r="C34" s="64">
        <f t="shared" ref="C34:I34" si="2">+C23+C24-C25+C32</f>
        <v>32090</v>
      </c>
      <c r="D34" s="64">
        <f t="shared" si="2"/>
        <v>11500</v>
      </c>
      <c r="E34" s="64">
        <f t="shared" si="2"/>
        <v>11500</v>
      </c>
      <c r="F34" s="64">
        <f t="shared" si="2"/>
        <v>7.999999999992724E-2</v>
      </c>
      <c r="G34" s="64">
        <f t="shared" si="2"/>
        <v>7.999999999992724E-2</v>
      </c>
      <c r="H34" s="64">
        <f t="shared" si="2"/>
        <v>7.999999999992724E-2</v>
      </c>
      <c r="I34" s="64">
        <f t="shared" si="2"/>
        <v>7.999999999992724E-2</v>
      </c>
    </row>
    <row r="35" spans="1:9" x14ac:dyDescent="0.25">
      <c r="A35" s="69"/>
      <c r="B35" s="70"/>
      <c r="C35" s="71"/>
      <c r="D35" s="72"/>
      <c r="E35" s="72"/>
      <c r="F35" s="65"/>
      <c r="G35" s="65"/>
      <c r="H35" s="65"/>
      <c r="I35" s="65"/>
    </row>
    <row r="36" spans="1:9" x14ac:dyDescent="0.25">
      <c r="A36" s="59" t="s">
        <v>43</v>
      </c>
      <c r="B36" s="60"/>
      <c r="C36" s="71">
        <v>80428</v>
      </c>
      <c r="D36" s="72">
        <v>0</v>
      </c>
      <c r="E36" s="72">
        <v>0</v>
      </c>
      <c r="F36" s="65"/>
      <c r="G36" s="65"/>
      <c r="H36" s="65"/>
      <c r="I36" s="65"/>
    </row>
    <row r="37" spans="1:9" x14ac:dyDescent="0.25">
      <c r="A37" s="69"/>
      <c r="B37" s="70"/>
      <c r="C37" s="71"/>
      <c r="D37" s="72"/>
      <c r="E37" s="72"/>
      <c r="F37" s="65"/>
      <c r="G37" s="65"/>
      <c r="H37" s="65"/>
      <c r="I37" s="65"/>
    </row>
    <row r="38" spans="1:9" x14ac:dyDescent="0.25">
      <c r="A38" s="59" t="s">
        <v>44</v>
      </c>
      <c r="B38" s="73"/>
      <c r="C38" s="74">
        <f t="shared" ref="C38:I38" si="3">C34-C36</f>
        <v>-48338</v>
      </c>
      <c r="D38" s="74">
        <f t="shared" si="3"/>
        <v>11500</v>
      </c>
      <c r="E38" s="74">
        <f t="shared" si="3"/>
        <v>11500</v>
      </c>
      <c r="F38" s="75">
        <f t="shared" si="3"/>
        <v>7.999999999992724E-2</v>
      </c>
      <c r="G38" s="75">
        <f t="shared" si="3"/>
        <v>7.999999999992724E-2</v>
      </c>
      <c r="H38" s="75">
        <f t="shared" si="3"/>
        <v>7.999999999992724E-2</v>
      </c>
      <c r="I38" s="75">
        <f t="shared" si="3"/>
        <v>7.999999999992724E-2</v>
      </c>
    </row>
    <row r="39" spans="1:9" x14ac:dyDescent="0.25">
      <c r="A39" s="76"/>
      <c r="B39" s="76"/>
      <c r="C39" s="77"/>
      <c r="D39" s="77"/>
      <c r="E39" s="77"/>
      <c r="F39" s="77"/>
      <c r="G39" s="77"/>
      <c r="H39" s="77"/>
      <c r="I39" s="77"/>
    </row>
    <row r="40" spans="1:9" x14ac:dyDescent="0.25">
      <c r="A40" s="78" t="s">
        <v>45</v>
      </c>
      <c r="B40" s="28"/>
      <c r="C40" s="79"/>
      <c r="D40" s="79"/>
      <c r="E40" s="79"/>
      <c r="F40" s="79"/>
      <c r="G40" s="79"/>
      <c r="H40" s="79"/>
      <c r="I40" s="79"/>
    </row>
    <row r="41" spans="1:9" x14ac:dyDescent="0.25">
      <c r="A41" s="80" t="s">
        <v>46</v>
      </c>
      <c r="B41" s="70"/>
      <c r="C41" s="72"/>
      <c r="D41" s="72"/>
      <c r="E41" s="72"/>
      <c r="F41" s="72"/>
      <c r="G41" s="72"/>
      <c r="H41" s="72"/>
      <c r="I41" s="72"/>
    </row>
    <row r="42" spans="1:9" x14ac:dyDescent="0.25">
      <c r="A42" s="59"/>
      <c r="B42" s="60"/>
      <c r="C42" s="65"/>
      <c r="D42" s="65"/>
      <c r="E42" s="65"/>
      <c r="F42" s="65"/>
      <c r="G42" s="65"/>
      <c r="H42" s="65"/>
      <c r="I42" s="65"/>
    </row>
    <row r="43" spans="1:9" x14ac:dyDescent="0.25">
      <c r="A43" s="59" t="s">
        <v>47</v>
      </c>
      <c r="B43" s="60"/>
      <c r="C43" s="65"/>
      <c r="D43" s="65"/>
      <c r="E43" s="65"/>
      <c r="F43" s="65"/>
      <c r="G43" s="65"/>
      <c r="H43" s="65"/>
      <c r="I43" s="65"/>
    </row>
    <row r="44" spans="1:9" x14ac:dyDescent="0.25">
      <c r="A44" s="59"/>
      <c r="B44" s="60"/>
      <c r="C44" s="65"/>
      <c r="D44" s="65"/>
      <c r="E44" s="65"/>
      <c r="F44" s="65"/>
      <c r="G44" s="65"/>
      <c r="H44" s="65"/>
      <c r="I44" s="65"/>
    </row>
    <row r="45" spans="1:9" x14ac:dyDescent="0.25">
      <c r="A45" s="112" t="s">
        <v>48</v>
      </c>
      <c r="B45" s="73"/>
      <c r="C45" s="65"/>
      <c r="D45" s="65"/>
      <c r="E45" s="65"/>
      <c r="F45" s="65"/>
      <c r="G45" s="65"/>
      <c r="H45" s="65"/>
      <c r="I45" s="65"/>
    </row>
    <row r="46" spans="1:9" x14ac:dyDescent="0.25">
      <c r="A46" s="113" t="s">
        <v>49</v>
      </c>
      <c r="B46" s="114"/>
      <c r="C46" s="65"/>
      <c r="D46" s="65"/>
      <c r="E46" s="65"/>
      <c r="F46" s="65"/>
      <c r="G46" s="65"/>
      <c r="H46" s="65"/>
      <c r="I46" s="65"/>
    </row>
    <row r="47" spans="1:9" x14ac:dyDescent="0.25">
      <c r="A47" s="6"/>
      <c r="B47" s="6"/>
      <c r="C47" s="6"/>
      <c r="D47" s="6"/>
      <c r="E47" s="6"/>
      <c r="F47" s="6"/>
      <c r="G47" s="6"/>
      <c r="H47" s="6"/>
      <c r="I47" s="6"/>
    </row>
  </sheetData>
  <sheetProtection selectLockedCells="1"/>
  <mergeCells count="1">
    <mergeCell ref="A19:I19"/>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2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B26D97-3BC1-4580-A8CA-49B4F8A9F95B}">
  <sheetPr>
    <pageSetUpPr fitToPage="1"/>
  </sheetPr>
  <dimension ref="A1:I48"/>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8" t="s">
        <v>386</v>
      </c>
      <c r="I2" s="28"/>
    </row>
    <row r="3" spans="1:9" x14ac:dyDescent="0.25">
      <c r="A3" s="6" t="s">
        <v>4</v>
      </c>
      <c r="B3" s="28" t="s">
        <v>358</v>
      </c>
      <c r="C3" s="28"/>
      <c r="D3" s="28"/>
      <c r="E3" s="7"/>
      <c r="F3" s="6"/>
      <c r="G3" s="57" t="s">
        <v>6</v>
      </c>
      <c r="H3" s="29" t="s">
        <v>385</v>
      </c>
      <c r="I3" s="29"/>
    </row>
    <row r="4" spans="1:9" x14ac:dyDescent="0.25">
      <c r="A4" s="6" t="s">
        <v>8</v>
      </c>
      <c r="B4" s="28" t="s">
        <v>384</v>
      </c>
      <c r="C4" s="28"/>
      <c r="D4" s="28"/>
      <c r="E4" s="7"/>
      <c r="F4" s="6"/>
      <c r="G4" s="57" t="s">
        <v>10</v>
      </c>
      <c r="H4" s="28" t="s">
        <v>11</v>
      </c>
      <c r="I4" s="28"/>
    </row>
    <row r="5" spans="1:9" x14ac:dyDescent="0.25">
      <c r="A5" s="6" t="s">
        <v>12</v>
      </c>
      <c r="B5" s="28" t="s">
        <v>383</v>
      </c>
      <c r="C5" s="29"/>
      <c r="D5" s="29"/>
      <c r="E5" s="7"/>
      <c r="F5" s="6"/>
      <c r="G5" s="57" t="s">
        <v>14</v>
      </c>
      <c r="H5" s="29" t="s">
        <v>382</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6" t="s">
        <v>381</v>
      </c>
      <c r="B9" s="6"/>
      <c r="C9" s="7"/>
      <c r="D9" s="7"/>
      <c r="E9" s="7"/>
      <c r="F9" s="7"/>
      <c r="G9" s="7"/>
      <c r="H9" s="7"/>
      <c r="I9" s="7"/>
    </row>
    <row r="10" spans="1:9" x14ac:dyDescent="0.25">
      <c r="A10" s="6" t="s">
        <v>380</v>
      </c>
      <c r="B10" s="6"/>
      <c r="C10" s="7"/>
      <c r="D10" s="7"/>
      <c r="E10" s="7"/>
      <c r="F10" s="7"/>
      <c r="G10" s="7"/>
      <c r="H10" s="7"/>
      <c r="I10" s="7"/>
    </row>
    <row r="11" spans="1:9" x14ac:dyDescent="0.25">
      <c r="A11" s="6" t="s">
        <v>18</v>
      </c>
      <c r="B11" s="6"/>
      <c r="C11" s="6"/>
      <c r="D11" s="7"/>
      <c r="E11" s="7"/>
      <c r="F11" s="7"/>
      <c r="G11" s="7"/>
      <c r="H11" s="7"/>
      <c r="I11" s="7"/>
    </row>
    <row r="12" spans="1:9" x14ac:dyDescent="0.25">
      <c r="A12" s="7" t="s">
        <v>370</v>
      </c>
      <c r="B12" s="6"/>
      <c r="C12" s="7"/>
      <c r="D12" s="7"/>
      <c r="E12" s="7"/>
      <c r="F12" s="7"/>
      <c r="G12" s="7"/>
      <c r="H12" s="7"/>
      <c r="I12" s="7"/>
    </row>
    <row r="13" spans="1:9" x14ac:dyDescent="0.25">
      <c r="A13" s="6" t="s">
        <v>20</v>
      </c>
      <c r="B13" s="6"/>
      <c r="C13" s="7"/>
      <c r="D13" s="6"/>
      <c r="E13" s="7"/>
      <c r="F13" s="7"/>
      <c r="G13" s="7"/>
      <c r="H13" s="7"/>
      <c r="I13" s="7"/>
    </row>
    <row r="14" spans="1:9" x14ac:dyDescent="0.25">
      <c r="A14" s="7" t="s">
        <v>379</v>
      </c>
      <c r="B14" s="6"/>
      <c r="C14" s="7"/>
      <c r="D14" s="7"/>
      <c r="E14" s="7"/>
      <c r="F14" s="7"/>
      <c r="G14" s="7"/>
      <c r="H14" s="7"/>
      <c r="I14" s="7"/>
    </row>
    <row r="15" spans="1:9" x14ac:dyDescent="0.25">
      <c r="A15" s="6" t="s">
        <v>378</v>
      </c>
      <c r="B15" s="6"/>
      <c r="C15" s="7"/>
      <c r="D15" s="7"/>
      <c r="E15" s="7"/>
      <c r="F15" s="7"/>
      <c r="G15" s="7"/>
      <c r="H15" s="7"/>
      <c r="I15" s="7"/>
    </row>
    <row r="16" spans="1:9" x14ac:dyDescent="0.25">
      <c r="A16" s="6" t="s">
        <v>377</v>
      </c>
      <c r="B16" s="6"/>
      <c r="C16" s="7"/>
      <c r="D16" s="7"/>
      <c r="E16" s="7"/>
      <c r="F16" s="7"/>
      <c r="G16" s="7"/>
      <c r="H16" s="7"/>
      <c r="I16" s="7"/>
    </row>
    <row r="17" spans="1:9" x14ac:dyDescent="0.25">
      <c r="A17" s="5" t="s">
        <v>22</v>
      </c>
      <c r="B17" s="6"/>
      <c r="C17" s="7"/>
      <c r="D17" s="7"/>
      <c r="E17" s="7"/>
      <c r="F17" s="7"/>
      <c r="G17" s="7"/>
      <c r="H17" s="7"/>
      <c r="I17" s="7"/>
    </row>
    <row r="18" spans="1:9" x14ac:dyDescent="0.25">
      <c r="A18" s="6"/>
      <c r="B18" s="6"/>
      <c r="C18" s="7"/>
      <c r="D18" s="7"/>
      <c r="E18" s="7"/>
      <c r="F18" s="7"/>
      <c r="G18" s="7"/>
      <c r="H18" s="7"/>
      <c r="I18" s="7"/>
    </row>
    <row r="19" spans="1:9" x14ac:dyDescent="0.25">
      <c r="A19" s="5" t="s">
        <v>23</v>
      </c>
      <c r="B19" s="6"/>
      <c r="C19" s="7"/>
      <c r="D19" s="7"/>
      <c r="E19" s="7"/>
      <c r="F19" s="7"/>
      <c r="G19" s="7"/>
      <c r="H19" s="7"/>
      <c r="I19" s="7"/>
    </row>
    <row r="20" spans="1:9" x14ac:dyDescent="0.25">
      <c r="A20" s="6"/>
      <c r="B20" s="7"/>
      <c r="C20" s="7"/>
      <c r="D20" s="7"/>
      <c r="E20" s="7"/>
      <c r="F20" s="7"/>
      <c r="G20" s="7"/>
      <c r="H20" s="7"/>
      <c r="I20" s="7"/>
    </row>
    <row r="21" spans="1:9" ht="13" x14ac:dyDescent="0.3">
      <c r="A21" s="119" t="s">
        <v>25</v>
      </c>
      <c r="B21" s="120"/>
      <c r="C21" s="120"/>
      <c r="D21" s="120"/>
      <c r="E21" s="120"/>
      <c r="F21" s="120"/>
      <c r="G21" s="120"/>
      <c r="H21" s="120"/>
      <c r="I21" s="121"/>
    </row>
    <row r="22" spans="1:9" x14ac:dyDescent="0.25">
      <c r="A22" s="59"/>
      <c r="B22" s="60"/>
      <c r="C22" s="61" t="s">
        <v>26</v>
      </c>
      <c r="D22" s="61" t="s">
        <v>27</v>
      </c>
      <c r="E22" s="61" t="s">
        <v>28</v>
      </c>
      <c r="F22" s="61" t="s">
        <v>29</v>
      </c>
      <c r="G22" s="61" t="s">
        <v>30</v>
      </c>
      <c r="H22" s="61" t="s">
        <v>31</v>
      </c>
      <c r="I22" s="61" t="s">
        <v>32</v>
      </c>
    </row>
    <row r="23" spans="1:9" x14ac:dyDescent="0.25">
      <c r="A23" s="59"/>
      <c r="B23" s="60"/>
      <c r="C23" s="62" t="s">
        <v>33</v>
      </c>
      <c r="D23" s="63" t="s">
        <v>33</v>
      </c>
      <c r="E23" s="62" t="s">
        <v>33</v>
      </c>
      <c r="F23" s="62" t="s">
        <v>33</v>
      </c>
      <c r="G23" s="62" t="s">
        <v>34</v>
      </c>
      <c r="H23" s="62" t="s">
        <v>34</v>
      </c>
      <c r="I23" s="62" t="s">
        <v>34</v>
      </c>
    </row>
    <row r="24" spans="1:9" x14ac:dyDescent="0.25">
      <c r="A24" s="59" t="s">
        <v>35</v>
      </c>
      <c r="B24" s="60"/>
      <c r="C24" s="64">
        <v>833925</v>
      </c>
      <c r="D24" s="65">
        <v>781208</v>
      </c>
      <c r="E24" s="65">
        <v>758774</v>
      </c>
      <c r="F24" s="65">
        <v>878026</v>
      </c>
      <c r="G24" s="65">
        <v>878026</v>
      </c>
      <c r="H24" s="65">
        <v>878026</v>
      </c>
      <c r="I24" s="65">
        <v>878026</v>
      </c>
    </row>
    <row r="25" spans="1:9" x14ac:dyDescent="0.25">
      <c r="A25" s="59" t="s">
        <v>36</v>
      </c>
      <c r="B25" s="60"/>
      <c r="C25" s="64">
        <v>66732</v>
      </c>
      <c r="D25" s="65">
        <f t="shared" ref="D25:I25" si="0">C36</f>
        <v>150458</v>
      </c>
      <c r="E25" s="65">
        <f t="shared" si="0"/>
        <v>131757</v>
      </c>
      <c r="F25" s="65">
        <f t="shared" si="0"/>
        <v>148282</v>
      </c>
      <c r="G25" s="65">
        <f t="shared" si="0"/>
        <v>63884</v>
      </c>
      <c r="H25" s="65">
        <f t="shared" si="0"/>
        <v>50000</v>
      </c>
      <c r="I25" s="65">
        <f t="shared" si="0"/>
        <v>50000</v>
      </c>
    </row>
    <row r="26" spans="1:9" x14ac:dyDescent="0.25">
      <c r="A26" s="59" t="s">
        <v>37</v>
      </c>
      <c r="B26" s="60"/>
      <c r="C26" s="64">
        <v>885823</v>
      </c>
      <c r="D26" s="65">
        <v>658855</v>
      </c>
      <c r="E26" s="65">
        <v>423940</v>
      </c>
      <c r="F26" s="65">
        <v>1182424</v>
      </c>
      <c r="G26" s="65">
        <f>G24-G25</f>
        <v>814142</v>
      </c>
      <c r="H26" s="65">
        <f>H24</f>
        <v>878026</v>
      </c>
      <c r="I26" s="65">
        <f>I24</f>
        <v>878026</v>
      </c>
    </row>
    <row r="27" spans="1:9" x14ac:dyDescent="0.25">
      <c r="A27" s="59" t="s">
        <v>38</v>
      </c>
      <c r="B27" s="60"/>
      <c r="C27" s="64">
        <v>802097</v>
      </c>
      <c r="D27" s="65">
        <v>677556</v>
      </c>
      <c r="E27" s="65">
        <v>407415</v>
      </c>
      <c r="F27" s="64">
        <v>1139635</v>
      </c>
      <c r="G27" s="65">
        <f>G25+G26-G38</f>
        <v>828026</v>
      </c>
      <c r="H27" s="65">
        <f>H25+H26-H38</f>
        <v>878026</v>
      </c>
      <c r="I27" s="65">
        <f>I25+I26-I38</f>
        <v>878026</v>
      </c>
    </row>
    <row r="28" spans="1:9" x14ac:dyDescent="0.25">
      <c r="A28" s="59"/>
      <c r="B28" s="60"/>
      <c r="C28" s="64"/>
      <c r="D28" s="65"/>
      <c r="E28" s="65"/>
      <c r="F28" s="65"/>
      <c r="G28" s="65"/>
      <c r="H28" s="65"/>
      <c r="I28" s="65"/>
    </row>
    <row r="29" spans="1:9" x14ac:dyDescent="0.25">
      <c r="A29" s="59" t="s">
        <v>39</v>
      </c>
      <c r="B29" s="29"/>
      <c r="C29" s="66"/>
      <c r="D29" s="66"/>
      <c r="E29" s="66"/>
      <c r="F29" s="66"/>
      <c r="G29" s="66"/>
      <c r="H29" s="66"/>
      <c r="I29" s="64"/>
    </row>
    <row r="30" spans="1:9" x14ac:dyDescent="0.25">
      <c r="A30" s="67" t="s">
        <v>40</v>
      </c>
      <c r="B30" s="60"/>
      <c r="C30" s="64"/>
      <c r="D30" s="68"/>
      <c r="E30" s="66"/>
      <c r="F30" s="66"/>
      <c r="G30" s="66"/>
      <c r="H30" s="66"/>
      <c r="I30" s="64"/>
    </row>
    <row r="31" spans="1:9" x14ac:dyDescent="0.25">
      <c r="A31" s="69"/>
      <c r="B31" s="70"/>
      <c r="C31" s="64">
        <v>0</v>
      </c>
      <c r="D31" s="65">
        <v>0</v>
      </c>
      <c r="E31" s="65">
        <v>0</v>
      </c>
      <c r="F31" s="65">
        <v>-127187</v>
      </c>
      <c r="G31" s="65"/>
      <c r="H31" s="65"/>
      <c r="I31" s="65"/>
    </row>
    <row r="32" spans="1:9" x14ac:dyDescent="0.25">
      <c r="A32" s="69"/>
      <c r="B32" s="70"/>
      <c r="C32" s="64"/>
      <c r="D32" s="65"/>
      <c r="E32" s="65"/>
      <c r="F32" s="65"/>
      <c r="G32" s="65"/>
      <c r="H32" s="65"/>
      <c r="I32" s="65"/>
    </row>
    <row r="33" spans="1:9" x14ac:dyDescent="0.25">
      <c r="A33" s="69"/>
      <c r="B33" s="70"/>
      <c r="C33" s="64"/>
      <c r="D33" s="65"/>
      <c r="E33" s="65"/>
      <c r="F33" s="65"/>
      <c r="G33" s="65"/>
      <c r="H33" s="65"/>
      <c r="I33" s="65"/>
    </row>
    <row r="34" spans="1:9" x14ac:dyDescent="0.25">
      <c r="A34" s="59" t="s">
        <v>41</v>
      </c>
      <c r="B34" s="60"/>
      <c r="C34" s="64">
        <f t="shared" ref="C34:I34" si="1">SUM(C31:C33)</f>
        <v>0</v>
      </c>
      <c r="D34" s="64">
        <f t="shared" si="1"/>
        <v>0</v>
      </c>
      <c r="E34" s="64">
        <f t="shared" si="1"/>
        <v>0</v>
      </c>
      <c r="F34" s="64">
        <f t="shared" si="1"/>
        <v>-127187</v>
      </c>
      <c r="G34" s="64">
        <f t="shared" si="1"/>
        <v>0</v>
      </c>
      <c r="H34" s="64">
        <f t="shared" si="1"/>
        <v>0</v>
      </c>
      <c r="I34" s="64">
        <f t="shared" si="1"/>
        <v>0</v>
      </c>
    </row>
    <row r="35" spans="1:9" x14ac:dyDescent="0.25">
      <c r="A35" s="59"/>
      <c r="B35" s="60"/>
      <c r="C35" s="64"/>
      <c r="D35" s="65"/>
      <c r="E35" s="65"/>
      <c r="F35" s="65"/>
      <c r="G35" s="65"/>
      <c r="H35" s="65"/>
      <c r="I35" s="65"/>
    </row>
    <row r="36" spans="1:9" x14ac:dyDescent="0.25">
      <c r="A36" s="59" t="s">
        <v>42</v>
      </c>
      <c r="B36" s="60"/>
      <c r="C36" s="64">
        <f t="shared" ref="C36:I36" si="2">+C25+C26-C27+C34</f>
        <v>150458</v>
      </c>
      <c r="D36" s="64">
        <f t="shared" si="2"/>
        <v>131757</v>
      </c>
      <c r="E36" s="64">
        <f t="shared" si="2"/>
        <v>148282</v>
      </c>
      <c r="F36" s="64">
        <f t="shared" si="2"/>
        <v>63884</v>
      </c>
      <c r="G36" s="64">
        <f t="shared" si="2"/>
        <v>50000</v>
      </c>
      <c r="H36" s="64">
        <f t="shared" si="2"/>
        <v>50000</v>
      </c>
      <c r="I36" s="64">
        <f t="shared" si="2"/>
        <v>50000</v>
      </c>
    </row>
    <row r="37" spans="1:9" x14ac:dyDescent="0.25">
      <c r="A37" s="69"/>
      <c r="B37" s="70"/>
      <c r="C37" s="71"/>
      <c r="D37" s="72"/>
      <c r="E37" s="72"/>
      <c r="F37" s="65"/>
      <c r="G37" s="65"/>
      <c r="H37" s="65"/>
      <c r="I37" s="65"/>
    </row>
    <row r="38" spans="1:9" x14ac:dyDescent="0.25">
      <c r="A38" s="59" t="s">
        <v>43</v>
      </c>
      <c r="B38" s="60"/>
      <c r="C38" s="71">
        <v>294872</v>
      </c>
      <c r="D38" s="72">
        <v>342012</v>
      </c>
      <c r="E38" s="72">
        <v>710365</v>
      </c>
      <c r="F38" s="65">
        <f>311127+246152</f>
        <v>557279</v>
      </c>
      <c r="G38" s="65">
        <v>50000</v>
      </c>
      <c r="H38" s="65">
        <v>50000</v>
      </c>
      <c r="I38" s="65">
        <v>50000</v>
      </c>
    </row>
    <row r="39" spans="1:9" x14ac:dyDescent="0.25">
      <c r="A39" s="69"/>
      <c r="B39" s="70"/>
      <c r="C39" s="71"/>
      <c r="D39" s="72"/>
      <c r="E39" s="72"/>
      <c r="F39" s="65"/>
      <c r="G39" s="65"/>
      <c r="H39" s="65"/>
      <c r="I39" s="65"/>
    </row>
    <row r="40" spans="1:9" x14ac:dyDescent="0.25">
      <c r="A40" s="59" t="s">
        <v>44</v>
      </c>
      <c r="B40" s="73"/>
      <c r="C40" s="74">
        <f t="shared" ref="C40:I40" si="3">C36-C38</f>
        <v>-144414</v>
      </c>
      <c r="D40" s="74">
        <f t="shared" si="3"/>
        <v>-210255</v>
      </c>
      <c r="E40" s="74">
        <f t="shared" si="3"/>
        <v>-562083</v>
      </c>
      <c r="F40" s="75">
        <f t="shared" si="3"/>
        <v>-493395</v>
      </c>
      <c r="G40" s="75">
        <f t="shared" si="3"/>
        <v>0</v>
      </c>
      <c r="H40" s="75">
        <f t="shared" si="3"/>
        <v>0</v>
      </c>
      <c r="I40" s="75">
        <f t="shared" si="3"/>
        <v>0</v>
      </c>
    </row>
    <row r="41" spans="1:9" x14ac:dyDescent="0.25">
      <c r="A41" s="76"/>
      <c r="B41" s="76"/>
      <c r="C41" s="77"/>
      <c r="D41" s="77"/>
      <c r="E41" s="77"/>
      <c r="F41" s="77"/>
      <c r="G41" s="77"/>
      <c r="H41" s="77"/>
      <c r="I41" s="77"/>
    </row>
    <row r="42" spans="1:9" x14ac:dyDescent="0.25">
      <c r="A42" s="78" t="s">
        <v>45</v>
      </c>
      <c r="B42" s="28"/>
      <c r="C42" s="79"/>
      <c r="D42" s="79"/>
      <c r="E42" s="79"/>
      <c r="F42" s="79"/>
      <c r="G42" s="79"/>
      <c r="H42" s="79"/>
      <c r="I42" s="79"/>
    </row>
    <row r="43" spans="1:9" x14ac:dyDescent="0.25">
      <c r="A43" s="80" t="s">
        <v>46</v>
      </c>
      <c r="B43" s="70"/>
      <c r="C43" s="72"/>
      <c r="D43" s="72"/>
      <c r="E43" s="72"/>
      <c r="F43" s="72"/>
      <c r="G43" s="72"/>
      <c r="H43" s="72"/>
      <c r="I43" s="72"/>
    </row>
    <row r="44" spans="1:9" x14ac:dyDescent="0.25">
      <c r="A44" s="59"/>
      <c r="B44" s="60"/>
      <c r="C44" s="65"/>
      <c r="D44" s="65"/>
      <c r="E44" s="65"/>
      <c r="F44" s="65"/>
      <c r="G44" s="65"/>
      <c r="H44" s="65"/>
      <c r="I44" s="65"/>
    </row>
    <row r="45" spans="1:9" x14ac:dyDescent="0.25">
      <c r="A45" s="59" t="s">
        <v>47</v>
      </c>
      <c r="B45" s="60"/>
      <c r="C45" s="65"/>
      <c r="D45" s="65"/>
      <c r="E45" s="65"/>
      <c r="F45" s="65"/>
      <c r="G45" s="65"/>
      <c r="H45" s="65"/>
      <c r="I45" s="65"/>
    </row>
    <row r="46" spans="1:9" x14ac:dyDescent="0.25">
      <c r="A46" s="59"/>
      <c r="B46" s="60"/>
      <c r="C46" s="65"/>
      <c r="D46" s="65"/>
      <c r="E46" s="65"/>
      <c r="F46" s="65"/>
      <c r="G46" s="65"/>
      <c r="H46" s="65"/>
      <c r="I46" s="65"/>
    </row>
    <row r="47" spans="1:9" x14ac:dyDescent="0.25">
      <c r="A47" s="112" t="s">
        <v>48</v>
      </c>
      <c r="B47" s="73"/>
      <c r="C47" s="65"/>
      <c r="D47" s="65"/>
      <c r="E47" s="65"/>
      <c r="F47" s="65"/>
      <c r="G47" s="65"/>
      <c r="H47" s="65"/>
      <c r="I47" s="65"/>
    </row>
    <row r="48" spans="1:9" x14ac:dyDescent="0.25">
      <c r="A48" s="23" t="s">
        <v>49</v>
      </c>
      <c r="B48" s="24"/>
      <c r="C48" s="11"/>
      <c r="D48" s="11"/>
      <c r="E48" s="10"/>
      <c r="F48" s="10"/>
      <c r="G48" s="10"/>
      <c r="H48" s="10"/>
      <c r="I48" s="10"/>
    </row>
  </sheetData>
  <sheetProtection selectLockedCells="1"/>
  <mergeCells count="1">
    <mergeCell ref="A21:I21"/>
  </mergeCells>
  <printOptions horizontalCentered="1"/>
  <pageMargins left="0.75" right="0.75" top="0.6" bottom="0.55000000000000004" header="0.28000000000000003" footer="0.16"/>
  <pageSetup scale="89"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2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64E8C0-3243-497E-8CEE-EB8149FE1F3A}">
  <sheetPr>
    <pageSetUpPr fitToPage="1"/>
  </sheetPr>
  <dimension ref="A1:I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6" t="s">
        <v>436</v>
      </c>
      <c r="I2" s="28"/>
    </row>
    <row r="3" spans="1:9" x14ac:dyDescent="0.25">
      <c r="A3" s="6" t="s">
        <v>4</v>
      </c>
      <c r="B3" s="28" t="s">
        <v>437</v>
      </c>
      <c r="C3" s="28"/>
      <c r="D3" s="28"/>
      <c r="E3" s="7"/>
      <c r="F3" s="6"/>
      <c r="G3" s="57" t="s">
        <v>6</v>
      </c>
      <c r="H3" s="27" t="s">
        <v>438</v>
      </c>
      <c r="I3" s="29"/>
    </row>
    <row r="4" spans="1:9" x14ac:dyDescent="0.25">
      <c r="A4" s="6" t="s">
        <v>8</v>
      </c>
      <c r="B4" s="26" t="s">
        <v>444</v>
      </c>
      <c r="C4" s="28"/>
      <c r="D4" s="28"/>
      <c r="E4" s="7"/>
      <c r="F4" s="6"/>
      <c r="G4" s="57" t="s">
        <v>10</v>
      </c>
      <c r="H4" s="28" t="s">
        <v>11</v>
      </c>
      <c r="I4" s="28"/>
    </row>
    <row r="5" spans="1:9" x14ac:dyDescent="0.25">
      <c r="A5" s="6" t="s">
        <v>12</v>
      </c>
      <c r="B5" s="26" t="s">
        <v>63</v>
      </c>
      <c r="C5" s="29"/>
      <c r="D5" s="29"/>
      <c r="E5" s="7"/>
      <c r="F5" s="6"/>
      <c r="G5" s="57" t="s">
        <v>14</v>
      </c>
      <c r="H5" s="29" t="s">
        <v>445</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6" t="s">
        <v>446</v>
      </c>
      <c r="B9" s="6"/>
      <c r="C9" s="7"/>
      <c r="D9" s="7"/>
      <c r="E9" s="7"/>
      <c r="F9" s="7"/>
      <c r="G9" s="7"/>
      <c r="H9" s="7"/>
      <c r="I9" s="7"/>
    </row>
    <row r="10" spans="1:9" x14ac:dyDescent="0.25">
      <c r="A10" s="6" t="s">
        <v>447</v>
      </c>
      <c r="B10" s="6"/>
      <c r="C10" s="7"/>
      <c r="D10" s="7"/>
      <c r="E10" s="7"/>
      <c r="F10" s="7"/>
      <c r="G10" s="7"/>
      <c r="H10" s="7"/>
      <c r="I10" s="7"/>
    </row>
    <row r="11" spans="1:9" x14ac:dyDescent="0.25">
      <c r="A11" s="6" t="s">
        <v>448</v>
      </c>
      <c r="B11" s="6"/>
      <c r="C11" s="7"/>
      <c r="D11" s="7"/>
      <c r="E11" s="7"/>
      <c r="F11" s="7"/>
      <c r="G11" s="7"/>
      <c r="H11" s="7"/>
      <c r="I11" s="7"/>
    </row>
    <row r="12" spans="1:9" x14ac:dyDescent="0.25">
      <c r="A12" s="6" t="s">
        <v>18</v>
      </c>
      <c r="B12" s="6"/>
      <c r="C12" s="7"/>
      <c r="D12" s="7"/>
      <c r="E12" s="7"/>
      <c r="F12" s="7"/>
      <c r="G12" s="7"/>
      <c r="H12" s="7"/>
      <c r="I12" s="7"/>
    </row>
    <row r="13" spans="1:9" x14ac:dyDescent="0.25">
      <c r="A13" s="5" t="s">
        <v>449</v>
      </c>
      <c r="B13" s="6"/>
      <c r="C13" s="7"/>
      <c r="D13" s="7"/>
      <c r="E13" s="7"/>
      <c r="F13" s="7"/>
      <c r="G13" s="7"/>
      <c r="H13" s="7"/>
      <c r="I13" s="7"/>
    </row>
    <row r="14" spans="1:9" x14ac:dyDescent="0.25">
      <c r="A14" s="6" t="s">
        <v>20</v>
      </c>
      <c r="B14" s="6"/>
      <c r="C14" s="7"/>
      <c r="D14" s="7"/>
      <c r="E14" s="7"/>
      <c r="F14" s="7"/>
      <c r="G14" s="7"/>
      <c r="H14" s="7"/>
      <c r="I14" s="7"/>
    </row>
    <row r="15" spans="1:9" x14ac:dyDescent="0.25">
      <c r="A15" s="5" t="s">
        <v>450</v>
      </c>
      <c r="B15" s="6"/>
      <c r="C15" s="7"/>
      <c r="D15" s="7"/>
      <c r="E15" s="7"/>
      <c r="F15" s="7"/>
      <c r="G15" s="7"/>
      <c r="H15" s="7"/>
      <c r="I15" s="7"/>
    </row>
    <row r="16" spans="1:9" x14ac:dyDescent="0.25">
      <c r="A16" s="5" t="s">
        <v>22</v>
      </c>
      <c r="B16" s="6"/>
      <c r="C16" s="7"/>
      <c r="D16" s="7"/>
      <c r="E16" s="7"/>
      <c r="F16" s="7"/>
      <c r="G16" s="7"/>
      <c r="H16" s="7"/>
      <c r="I16" s="7"/>
    </row>
    <row r="17" spans="1:9" x14ac:dyDescent="0.25">
      <c r="A17" s="6"/>
      <c r="B17" s="6"/>
      <c r="C17" s="7"/>
      <c r="D17" s="7"/>
      <c r="E17" s="7"/>
      <c r="F17" s="7"/>
      <c r="G17" s="7"/>
      <c r="H17" s="7"/>
      <c r="I17" s="7"/>
    </row>
    <row r="18" spans="1:9" x14ac:dyDescent="0.25">
      <c r="A18" s="5" t="s">
        <v>23</v>
      </c>
      <c r="B18" s="6"/>
      <c r="C18" s="7"/>
      <c r="D18" s="7"/>
      <c r="E18" s="7"/>
      <c r="F18" s="7"/>
      <c r="G18" s="7"/>
      <c r="H18" s="7"/>
      <c r="I18" s="7"/>
    </row>
    <row r="19" spans="1:9" x14ac:dyDescent="0.25">
      <c r="A19" s="25" t="s">
        <v>451</v>
      </c>
      <c r="B19" s="7"/>
      <c r="C19" s="7"/>
      <c r="D19" s="7"/>
      <c r="E19" s="7"/>
      <c r="F19" s="7"/>
      <c r="G19" s="7"/>
      <c r="H19" s="7"/>
      <c r="I19" s="7"/>
    </row>
    <row r="20" spans="1:9" ht="13" x14ac:dyDescent="0.3">
      <c r="A20" s="119" t="s">
        <v>25</v>
      </c>
      <c r="B20" s="120"/>
      <c r="C20" s="120"/>
      <c r="D20" s="120"/>
      <c r="E20" s="120"/>
      <c r="F20" s="120"/>
      <c r="G20" s="120"/>
      <c r="H20" s="120"/>
      <c r="I20" s="121"/>
    </row>
    <row r="21" spans="1:9" x14ac:dyDescent="0.25">
      <c r="A21" s="59"/>
      <c r="B21" s="60"/>
      <c r="C21" s="61" t="s">
        <v>26</v>
      </c>
      <c r="D21" s="61" t="s">
        <v>27</v>
      </c>
      <c r="E21" s="61" t="s">
        <v>28</v>
      </c>
      <c r="F21" s="61" t="s">
        <v>29</v>
      </c>
      <c r="G21" s="61" t="s">
        <v>30</v>
      </c>
      <c r="H21" s="61" t="s">
        <v>31</v>
      </c>
      <c r="I21" s="61" t="s">
        <v>32</v>
      </c>
    </row>
    <row r="22" spans="1:9" x14ac:dyDescent="0.25">
      <c r="A22" s="59"/>
      <c r="B22" s="60"/>
      <c r="C22" s="62" t="s">
        <v>33</v>
      </c>
      <c r="D22" s="63" t="s">
        <v>33</v>
      </c>
      <c r="E22" s="62" t="s">
        <v>33</v>
      </c>
      <c r="F22" s="62" t="s">
        <v>33</v>
      </c>
      <c r="G22" s="62" t="s">
        <v>34</v>
      </c>
      <c r="H22" s="62" t="s">
        <v>34</v>
      </c>
      <c r="I22" s="62" t="s">
        <v>34</v>
      </c>
    </row>
    <row r="23" spans="1:9" x14ac:dyDescent="0.25">
      <c r="A23" s="59" t="s">
        <v>35</v>
      </c>
      <c r="B23" s="60"/>
      <c r="C23" s="64">
        <v>170690</v>
      </c>
      <c r="D23" s="65">
        <v>105000</v>
      </c>
      <c r="E23" s="65">
        <v>200000</v>
      </c>
      <c r="F23" s="65">
        <v>80000</v>
      </c>
      <c r="G23" s="65">
        <v>300000</v>
      </c>
      <c r="H23" s="65">
        <v>300000</v>
      </c>
      <c r="I23" s="65">
        <v>300000</v>
      </c>
    </row>
    <row r="24" spans="1:9" x14ac:dyDescent="0.25">
      <c r="A24" s="59" t="s">
        <v>36</v>
      </c>
      <c r="B24" s="60"/>
      <c r="C24" s="64">
        <v>314150</v>
      </c>
      <c r="D24" s="65">
        <f t="shared" ref="D24:I24" si="0">C35</f>
        <v>281806</v>
      </c>
      <c r="E24" s="65">
        <f t="shared" si="0"/>
        <v>212397</v>
      </c>
      <c r="F24" s="65">
        <f t="shared" si="0"/>
        <v>295075</v>
      </c>
      <c r="G24" s="65">
        <f t="shared" si="0"/>
        <v>114529</v>
      </c>
      <c r="H24" s="65">
        <f t="shared" si="0"/>
        <v>114529</v>
      </c>
      <c r="I24" s="65">
        <f t="shared" si="0"/>
        <v>114529</v>
      </c>
    </row>
    <row r="25" spans="1:9" x14ac:dyDescent="0.25">
      <c r="A25" s="59" t="s">
        <v>37</v>
      </c>
      <c r="B25" s="60"/>
      <c r="C25" s="64">
        <v>170690</v>
      </c>
      <c r="D25" s="65">
        <v>105000</v>
      </c>
      <c r="E25" s="65">
        <v>200000</v>
      </c>
      <c r="F25" s="65">
        <v>0</v>
      </c>
      <c r="G25" s="87">
        <v>80000</v>
      </c>
      <c r="H25" s="65">
        <v>80000</v>
      </c>
      <c r="I25" s="65">
        <v>80000</v>
      </c>
    </row>
    <row r="26" spans="1:9" x14ac:dyDescent="0.25">
      <c r="A26" s="59" t="s">
        <v>38</v>
      </c>
      <c r="B26" s="60"/>
      <c r="C26" s="64">
        <v>203034</v>
      </c>
      <c r="D26" s="65">
        <v>174409</v>
      </c>
      <c r="E26" s="65">
        <v>117322</v>
      </c>
      <c r="F26" s="64">
        <v>180546</v>
      </c>
      <c r="G26" s="65">
        <v>80000</v>
      </c>
      <c r="H26" s="65">
        <v>80000</v>
      </c>
      <c r="I26" s="65">
        <v>80000</v>
      </c>
    </row>
    <row r="27" spans="1:9" x14ac:dyDescent="0.25">
      <c r="A27" s="59"/>
      <c r="B27" s="60"/>
      <c r="C27" s="64"/>
      <c r="D27" s="65"/>
      <c r="E27" s="65"/>
      <c r="F27" s="65"/>
      <c r="G27" s="65"/>
      <c r="H27" s="65"/>
      <c r="I27" s="65"/>
    </row>
    <row r="28" spans="1:9" x14ac:dyDescent="0.25">
      <c r="A28" s="59" t="s">
        <v>39</v>
      </c>
      <c r="B28" s="29"/>
      <c r="C28" s="66"/>
      <c r="D28" s="66"/>
      <c r="E28" s="66"/>
      <c r="F28" s="66"/>
      <c r="G28" s="66"/>
      <c r="H28" s="66"/>
      <c r="I28" s="64"/>
    </row>
    <row r="29" spans="1:9" x14ac:dyDescent="0.25">
      <c r="A29" s="67" t="s">
        <v>40</v>
      </c>
      <c r="B29" s="60"/>
      <c r="C29" s="64"/>
      <c r="D29" s="68"/>
      <c r="E29" s="66"/>
      <c r="F29" s="66"/>
      <c r="G29" s="66"/>
      <c r="H29" s="66"/>
      <c r="I29" s="64"/>
    </row>
    <row r="30" spans="1:9" x14ac:dyDescent="0.25">
      <c r="A30" s="69"/>
      <c r="B30" s="70"/>
      <c r="C30" s="64">
        <v>0</v>
      </c>
      <c r="D30" s="65">
        <v>0</v>
      </c>
      <c r="E30" s="65"/>
      <c r="F30" s="65"/>
      <c r="G30" s="65"/>
      <c r="H30" s="65"/>
      <c r="I30" s="65"/>
    </row>
    <row r="31" spans="1:9" x14ac:dyDescent="0.25">
      <c r="A31" s="69"/>
      <c r="B31" s="70"/>
      <c r="C31" s="64"/>
      <c r="D31" s="65"/>
      <c r="E31" s="65"/>
      <c r="F31" s="65"/>
      <c r="G31" s="65"/>
      <c r="H31" s="65"/>
      <c r="I31" s="65"/>
    </row>
    <row r="32" spans="1:9" x14ac:dyDescent="0.25">
      <c r="A32" s="69"/>
      <c r="B32" s="70"/>
      <c r="C32" s="64"/>
      <c r="D32" s="65"/>
      <c r="E32" s="65"/>
      <c r="F32" s="65"/>
      <c r="G32" s="65"/>
      <c r="H32" s="65"/>
      <c r="I32" s="65"/>
    </row>
    <row r="33" spans="1:9" x14ac:dyDescent="0.25">
      <c r="A33" s="59" t="s">
        <v>41</v>
      </c>
      <c r="B33" s="60"/>
      <c r="C33" s="64">
        <f t="shared" ref="C33:I33" si="1">SUM(C30:C32)</f>
        <v>0</v>
      </c>
      <c r="D33" s="64">
        <f t="shared" si="1"/>
        <v>0</v>
      </c>
      <c r="E33" s="64">
        <f t="shared" si="1"/>
        <v>0</v>
      </c>
      <c r="F33" s="64">
        <f t="shared" si="1"/>
        <v>0</v>
      </c>
      <c r="G33" s="64">
        <f t="shared" si="1"/>
        <v>0</v>
      </c>
      <c r="H33" s="64">
        <f t="shared" si="1"/>
        <v>0</v>
      </c>
      <c r="I33" s="64">
        <f t="shared" si="1"/>
        <v>0</v>
      </c>
    </row>
    <row r="34" spans="1:9" x14ac:dyDescent="0.25">
      <c r="A34" s="59"/>
      <c r="B34" s="60"/>
      <c r="C34" s="64"/>
      <c r="D34" s="65"/>
      <c r="E34" s="65"/>
      <c r="F34" s="65"/>
      <c r="G34" s="65"/>
      <c r="H34" s="65"/>
      <c r="I34" s="65"/>
    </row>
    <row r="35" spans="1:9" x14ac:dyDescent="0.25">
      <c r="A35" s="59" t="s">
        <v>42</v>
      </c>
      <c r="B35" s="60"/>
      <c r="C35" s="64">
        <f>+C24+C25-C26+C33</f>
        <v>281806</v>
      </c>
      <c r="D35" s="64">
        <f t="shared" ref="D35:I35" si="2">+D24+D25-D26+D33</f>
        <v>212397</v>
      </c>
      <c r="E35" s="64">
        <f>+E24+E25-E26+E33</f>
        <v>295075</v>
      </c>
      <c r="F35" s="64">
        <f t="shared" si="2"/>
        <v>114529</v>
      </c>
      <c r="G35" s="64">
        <f>+G24+G25-G26+G33</f>
        <v>114529</v>
      </c>
      <c r="H35" s="64">
        <f>+H24+H25-H26+H33</f>
        <v>114529</v>
      </c>
      <c r="I35" s="64">
        <f t="shared" si="2"/>
        <v>114529</v>
      </c>
    </row>
    <row r="36" spans="1:9" x14ac:dyDescent="0.25">
      <c r="A36" s="69"/>
      <c r="B36" s="70"/>
      <c r="C36" s="71"/>
      <c r="D36" s="72"/>
      <c r="E36" s="72"/>
      <c r="F36" s="65"/>
      <c r="G36" s="65"/>
      <c r="H36" s="65"/>
      <c r="I36" s="65"/>
    </row>
    <row r="37" spans="1:9" x14ac:dyDescent="0.25">
      <c r="A37" s="59" t="s">
        <v>43</v>
      </c>
      <c r="B37" s="60"/>
      <c r="C37" s="71">
        <v>2179</v>
      </c>
      <c r="D37" s="72">
        <v>40140</v>
      </c>
      <c r="E37" s="72">
        <v>13808</v>
      </c>
      <c r="F37" s="65">
        <v>0</v>
      </c>
      <c r="G37" s="65">
        <v>5000</v>
      </c>
      <c r="H37" s="65">
        <v>5000</v>
      </c>
      <c r="I37" s="65">
        <v>5000</v>
      </c>
    </row>
    <row r="38" spans="1:9" x14ac:dyDescent="0.25">
      <c r="A38" s="69"/>
      <c r="B38" s="70"/>
      <c r="C38" s="71"/>
      <c r="D38" s="72"/>
      <c r="E38" s="72"/>
      <c r="F38" s="65"/>
      <c r="G38" s="65"/>
      <c r="H38" s="65"/>
      <c r="I38" s="65"/>
    </row>
    <row r="39" spans="1:9" x14ac:dyDescent="0.25">
      <c r="A39" s="59" t="s">
        <v>44</v>
      </c>
      <c r="B39" s="73"/>
      <c r="C39" s="74">
        <f>C35-C37</f>
        <v>279627</v>
      </c>
      <c r="D39" s="74">
        <f t="shared" ref="D39:I39" si="3">D35-D37</f>
        <v>172257</v>
      </c>
      <c r="E39" s="74">
        <f t="shared" si="3"/>
        <v>281267</v>
      </c>
      <c r="F39" s="75">
        <f t="shared" si="3"/>
        <v>114529</v>
      </c>
      <c r="G39" s="75">
        <f t="shared" si="3"/>
        <v>109529</v>
      </c>
      <c r="H39" s="75">
        <f t="shared" si="3"/>
        <v>109529</v>
      </c>
      <c r="I39" s="75">
        <f t="shared" si="3"/>
        <v>109529</v>
      </c>
    </row>
    <row r="40" spans="1:9" x14ac:dyDescent="0.25">
      <c r="A40" s="76"/>
      <c r="B40" s="76"/>
      <c r="C40" s="77"/>
      <c r="D40" s="77"/>
      <c r="E40" s="77"/>
      <c r="F40" s="77"/>
      <c r="G40" s="77"/>
      <c r="H40" s="77"/>
      <c r="I40" s="77"/>
    </row>
    <row r="41" spans="1:9" x14ac:dyDescent="0.25">
      <c r="A41" s="78" t="s">
        <v>45</v>
      </c>
      <c r="B41" s="28"/>
      <c r="C41" s="79"/>
      <c r="D41" s="79"/>
      <c r="E41" s="79"/>
      <c r="F41" s="79"/>
      <c r="G41" s="79"/>
      <c r="H41" s="79"/>
      <c r="I41" s="79"/>
    </row>
    <row r="42" spans="1:9" x14ac:dyDescent="0.25">
      <c r="A42" s="80" t="s">
        <v>46</v>
      </c>
      <c r="B42" s="70"/>
      <c r="C42" s="72"/>
      <c r="D42" s="72"/>
      <c r="E42" s="72"/>
      <c r="F42" s="72"/>
      <c r="G42" s="72"/>
      <c r="H42" s="72"/>
      <c r="I42" s="72"/>
    </row>
    <row r="43" spans="1:9" x14ac:dyDescent="0.25">
      <c r="A43" s="59"/>
      <c r="B43" s="60"/>
      <c r="C43" s="65"/>
      <c r="D43" s="65"/>
      <c r="E43" s="65"/>
      <c r="F43" s="65"/>
      <c r="G43" s="65"/>
      <c r="H43" s="65"/>
      <c r="I43" s="65"/>
    </row>
    <row r="44" spans="1:9" x14ac:dyDescent="0.25">
      <c r="A44" s="59" t="s">
        <v>47</v>
      </c>
      <c r="B44" s="60"/>
      <c r="C44" s="65"/>
      <c r="D44" s="65"/>
      <c r="E44" s="65"/>
      <c r="F44" s="65"/>
      <c r="G44" s="65"/>
      <c r="H44" s="65"/>
      <c r="I44" s="65"/>
    </row>
    <row r="45" spans="1:9" x14ac:dyDescent="0.25">
      <c r="A45" s="59"/>
      <c r="B45" s="60"/>
      <c r="C45" s="65"/>
      <c r="D45" s="65"/>
      <c r="E45" s="65"/>
      <c r="F45" s="65"/>
      <c r="G45" s="65"/>
      <c r="H45" s="65"/>
      <c r="I45" s="65"/>
    </row>
    <row r="46" spans="1:9" x14ac:dyDescent="0.25">
      <c r="A46" s="112" t="s">
        <v>48</v>
      </c>
      <c r="B46" s="73"/>
      <c r="C46" s="65"/>
      <c r="D46" s="65"/>
      <c r="E46" s="65"/>
      <c r="F46" s="65"/>
      <c r="G46" s="65"/>
      <c r="H46" s="65"/>
      <c r="I46" s="65"/>
    </row>
    <row r="47" spans="1:9" x14ac:dyDescent="0.25">
      <c r="A47" s="113" t="s">
        <v>49</v>
      </c>
      <c r="B47" s="114"/>
      <c r="C47" s="65"/>
      <c r="D47" s="65"/>
      <c r="E47" s="65"/>
      <c r="F47" s="65"/>
      <c r="G47" s="65"/>
      <c r="H47" s="65"/>
      <c r="I47" s="65"/>
    </row>
  </sheetData>
  <sheetProtection selectLockedCells="1"/>
  <mergeCells count="1">
    <mergeCell ref="A20:I20"/>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2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34824E-9ED4-4C92-B93C-8731A4A93B76}">
  <sheetPr>
    <pageSetUpPr fitToPage="1"/>
  </sheetPr>
  <dimension ref="A1:I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6" t="s">
        <v>436</v>
      </c>
      <c r="I2" s="28"/>
    </row>
    <row r="3" spans="1:9" x14ac:dyDescent="0.25">
      <c r="A3" s="6" t="s">
        <v>4</v>
      </c>
      <c r="B3" s="28" t="s">
        <v>437</v>
      </c>
      <c r="C3" s="28"/>
      <c r="D3" s="28"/>
      <c r="E3" s="7"/>
      <c r="F3" s="6"/>
      <c r="G3" s="57" t="s">
        <v>6</v>
      </c>
      <c r="H3" s="27" t="s">
        <v>438</v>
      </c>
      <c r="I3" s="29"/>
    </row>
    <row r="4" spans="1:9" x14ac:dyDescent="0.25">
      <c r="A4" s="6" t="s">
        <v>8</v>
      </c>
      <c r="B4" s="26" t="s">
        <v>452</v>
      </c>
      <c r="C4" s="28"/>
      <c r="D4" s="28"/>
      <c r="E4" s="7"/>
      <c r="F4" s="6"/>
      <c r="G4" s="57" t="s">
        <v>10</v>
      </c>
      <c r="H4" s="28" t="s">
        <v>11</v>
      </c>
      <c r="I4" s="28"/>
    </row>
    <row r="5" spans="1:9" x14ac:dyDescent="0.25">
      <c r="A5" s="6" t="s">
        <v>12</v>
      </c>
      <c r="B5" s="26" t="s">
        <v>63</v>
      </c>
      <c r="C5" s="29"/>
      <c r="D5" s="29"/>
      <c r="E5" s="7"/>
      <c r="F5" s="6"/>
      <c r="G5" s="57" t="s">
        <v>14</v>
      </c>
      <c r="H5" s="29" t="s">
        <v>453</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5" t="s">
        <v>454</v>
      </c>
      <c r="B9" s="6"/>
      <c r="C9" s="7"/>
      <c r="D9" s="7"/>
      <c r="E9" s="7"/>
      <c r="F9" s="7"/>
      <c r="G9" s="7"/>
      <c r="H9" s="7"/>
      <c r="I9" s="7"/>
    </row>
    <row r="10" spans="1:9" x14ac:dyDescent="0.25">
      <c r="A10" s="5" t="s">
        <v>455</v>
      </c>
      <c r="B10" s="6"/>
      <c r="C10" s="7"/>
      <c r="D10" s="7"/>
      <c r="E10" s="7"/>
      <c r="F10" s="7"/>
      <c r="G10" s="7"/>
      <c r="H10" s="7"/>
      <c r="I10" s="7"/>
    </row>
    <row r="11" spans="1:9" x14ac:dyDescent="0.25">
      <c r="A11" s="6" t="s">
        <v>18</v>
      </c>
      <c r="B11" s="6"/>
      <c r="C11" s="7"/>
      <c r="D11" s="7"/>
      <c r="E11" s="7"/>
      <c r="F11" s="7"/>
      <c r="G11" s="7"/>
      <c r="H11" s="7"/>
      <c r="I11" s="7"/>
    </row>
    <row r="12" spans="1:9" x14ac:dyDescent="0.25">
      <c r="A12" s="53" t="s">
        <v>456</v>
      </c>
      <c r="B12" s="6"/>
      <c r="C12" s="7"/>
      <c r="D12" s="7"/>
      <c r="E12" s="7"/>
      <c r="F12" s="7"/>
      <c r="G12" s="7"/>
      <c r="H12" s="7"/>
      <c r="I12" s="7"/>
    </row>
    <row r="13" spans="1:9" x14ac:dyDescent="0.25">
      <c r="A13" s="6" t="s">
        <v>20</v>
      </c>
      <c r="B13" s="6"/>
      <c r="C13" s="7"/>
      <c r="D13" s="7"/>
      <c r="E13" s="7"/>
      <c r="F13" s="7"/>
      <c r="G13" s="7"/>
      <c r="H13" s="7"/>
      <c r="I13" s="7"/>
    </row>
    <row r="14" spans="1:9" x14ac:dyDescent="0.25">
      <c r="A14" s="54" t="s">
        <v>457</v>
      </c>
      <c r="B14" s="6"/>
      <c r="C14" s="7"/>
      <c r="D14" s="7"/>
      <c r="E14" s="7"/>
      <c r="F14" s="7"/>
      <c r="G14" s="7"/>
      <c r="H14" s="7"/>
      <c r="I14" s="7"/>
    </row>
    <row r="15" spans="1:9" x14ac:dyDescent="0.25">
      <c r="A15" s="54" t="s">
        <v>455</v>
      </c>
      <c r="B15" s="6"/>
      <c r="C15" s="7"/>
      <c r="D15" s="7"/>
      <c r="E15" s="7"/>
      <c r="F15" s="7"/>
      <c r="G15" s="7"/>
      <c r="H15" s="7"/>
      <c r="I15" s="7"/>
    </row>
    <row r="16" spans="1:9" x14ac:dyDescent="0.25">
      <c r="A16" s="5" t="s">
        <v>22</v>
      </c>
      <c r="B16" s="6"/>
      <c r="C16" s="7"/>
      <c r="D16" s="7"/>
      <c r="E16" s="7"/>
      <c r="F16" s="7"/>
      <c r="G16" s="7"/>
      <c r="H16" s="7"/>
      <c r="I16" s="7"/>
    </row>
    <row r="17" spans="1:9" x14ac:dyDescent="0.25">
      <c r="A17" s="6"/>
      <c r="B17" s="6"/>
      <c r="C17" s="7"/>
      <c r="D17" s="7"/>
      <c r="E17" s="7"/>
      <c r="F17" s="7"/>
      <c r="G17" s="7"/>
      <c r="H17" s="7"/>
      <c r="I17" s="7"/>
    </row>
    <row r="18" spans="1:9" x14ac:dyDescent="0.25">
      <c r="A18" s="5" t="s">
        <v>23</v>
      </c>
      <c r="B18" s="6"/>
      <c r="C18" s="7"/>
      <c r="D18" s="7"/>
      <c r="E18" s="7"/>
      <c r="F18" s="7"/>
      <c r="G18" s="7"/>
      <c r="H18" s="7"/>
      <c r="I18" s="7"/>
    </row>
    <row r="19" spans="1:9" x14ac:dyDescent="0.25">
      <c r="A19" s="25" t="s">
        <v>458</v>
      </c>
      <c r="B19" s="7"/>
      <c r="C19" s="7"/>
      <c r="D19" s="7"/>
      <c r="E19" s="7"/>
      <c r="F19" s="7"/>
      <c r="G19" s="7"/>
      <c r="H19" s="7"/>
      <c r="I19" s="7"/>
    </row>
    <row r="20" spans="1:9" ht="13" x14ac:dyDescent="0.3">
      <c r="A20" s="119" t="s">
        <v>25</v>
      </c>
      <c r="B20" s="120"/>
      <c r="C20" s="120"/>
      <c r="D20" s="120"/>
      <c r="E20" s="120"/>
      <c r="F20" s="120"/>
      <c r="G20" s="120"/>
      <c r="H20" s="120"/>
      <c r="I20" s="121"/>
    </row>
    <row r="21" spans="1:9" x14ac:dyDescent="0.25">
      <c r="A21" s="59"/>
      <c r="B21" s="60"/>
      <c r="C21" s="61" t="s">
        <v>26</v>
      </c>
      <c r="D21" s="61" t="s">
        <v>27</v>
      </c>
      <c r="E21" s="61" t="s">
        <v>28</v>
      </c>
      <c r="F21" s="61" t="s">
        <v>29</v>
      </c>
      <c r="G21" s="61" t="s">
        <v>30</v>
      </c>
      <c r="H21" s="61" t="s">
        <v>31</v>
      </c>
      <c r="I21" s="61" t="s">
        <v>32</v>
      </c>
    </row>
    <row r="22" spans="1:9" x14ac:dyDescent="0.25">
      <c r="A22" s="59"/>
      <c r="B22" s="60"/>
      <c r="C22" s="62" t="s">
        <v>33</v>
      </c>
      <c r="D22" s="63" t="s">
        <v>33</v>
      </c>
      <c r="E22" s="62" t="s">
        <v>33</v>
      </c>
      <c r="F22" s="62" t="s">
        <v>33</v>
      </c>
      <c r="G22" s="62" t="s">
        <v>34</v>
      </c>
      <c r="H22" s="62" t="s">
        <v>34</v>
      </c>
      <c r="I22" s="62" t="s">
        <v>34</v>
      </c>
    </row>
    <row r="23" spans="1:9" x14ac:dyDescent="0.25">
      <c r="A23" s="59" t="s">
        <v>35</v>
      </c>
      <c r="B23" s="60"/>
      <c r="C23" s="64">
        <v>598184</v>
      </c>
      <c r="D23" s="65">
        <v>631864</v>
      </c>
      <c r="E23" s="65">
        <v>595624</v>
      </c>
      <c r="F23" s="65">
        <v>402114</v>
      </c>
      <c r="G23" s="65">
        <v>600000</v>
      </c>
      <c r="H23" s="65">
        <v>600000</v>
      </c>
      <c r="I23" s="65">
        <v>600000</v>
      </c>
    </row>
    <row r="24" spans="1:9" x14ac:dyDescent="0.25">
      <c r="A24" s="59" t="s">
        <v>36</v>
      </c>
      <c r="B24" s="60"/>
      <c r="C24" s="64">
        <v>420678</v>
      </c>
      <c r="D24" s="65">
        <f t="shared" ref="D24:I24" si="0">C35</f>
        <v>590838</v>
      </c>
      <c r="E24" s="65">
        <f t="shared" si="0"/>
        <v>473611</v>
      </c>
      <c r="F24" s="65">
        <f t="shared" si="0"/>
        <v>644750</v>
      </c>
      <c r="G24" s="65">
        <f t="shared" si="0"/>
        <v>810313</v>
      </c>
      <c r="H24" s="65">
        <f t="shared" si="0"/>
        <v>810313</v>
      </c>
      <c r="I24" s="65">
        <f t="shared" si="0"/>
        <v>810313</v>
      </c>
    </row>
    <row r="25" spans="1:9" x14ac:dyDescent="0.25">
      <c r="A25" s="59" t="s">
        <v>37</v>
      </c>
      <c r="B25" s="60"/>
      <c r="C25" s="64">
        <v>689485</v>
      </c>
      <c r="D25" s="65">
        <v>533734</v>
      </c>
      <c r="E25" s="65">
        <v>244271</v>
      </c>
      <c r="F25" s="65">
        <v>690066</v>
      </c>
      <c r="G25" s="87">
        <v>0</v>
      </c>
      <c r="H25" s="65">
        <v>400000</v>
      </c>
      <c r="I25" s="65">
        <v>400000</v>
      </c>
    </row>
    <row r="26" spans="1:9" x14ac:dyDescent="0.25">
      <c r="A26" s="59" t="s">
        <v>38</v>
      </c>
      <c r="B26" s="60"/>
      <c r="C26" s="64">
        <v>519325</v>
      </c>
      <c r="D26" s="65">
        <v>650961</v>
      </c>
      <c r="E26" s="65">
        <v>73132</v>
      </c>
      <c r="F26" s="64">
        <v>524503</v>
      </c>
      <c r="G26" s="65">
        <v>0</v>
      </c>
      <c r="H26" s="65">
        <v>400000</v>
      </c>
      <c r="I26" s="65">
        <v>400000</v>
      </c>
    </row>
    <row r="27" spans="1:9" x14ac:dyDescent="0.25">
      <c r="A27" s="59"/>
      <c r="B27" s="60"/>
      <c r="C27" s="64"/>
      <c r="D27" s="65"/>
      <c r="E27" s="65"/>
      <c r="F27" s="65"/>
      <c r="G27" s="65"/>
      <c r="H27" s="65"/>
      <c r="I27" s="65"/>
    </row>
    <row r="28" spans="1:9" x14ac:dyDescent="0.25">
      <c r="A28" s="59" t="s">
        <v>39</v>
      </c>
      <c r="B28" s="29"/>
      <c r="C28" s="66"/>
      <c r="D28" s="66"/>
      <c r="E28" s="66"/>
      <c r="F28" s="66"/>
      <c r="G28" s="66"/>
      <c r="H28" s="66"/>
      <c r="I28" s="64"/>
    </row>
    <row r="29" spans="1:9" x14ac:dyDescent="0.25">
      <c r="A29" s="67" t="s">
        <v>40</v>
      </c>
      <c r="B29" s="60"/>
      <c r="C29" s="64"/>
      <c r="D29" s="68"/>
      <c r="E29" s="66"/>
      <c r="F29" s="66"/>
      <c r="G29" s="66"/>
      <c r="H29" s="66"/>
      <c r="I29" s="64"/>
    </row>
    <row r="30" spans="1:9" x14ac:dyDescent="0.25">
      <c r="A30" s="69"/>
      <c r="B30" s="70"/>
      <c r="C30" s="64">
        <v>0</v>
      </c>
      <c r="D30" s="65">
        <v>0</v>
      </c>
      <c r="E30" s="65"/>
      <c r="F30" s="65"/>
      <c r="G30" s="65"/>
      <c r="H30" s="65"/>
      <c r="I30" s="65"/>
    </row>
    <row r="31" spans="1:9" x14ac:dyDescent="0.25">
      <c r="A31" s="69"/>
      <c r="B31" s="70"/>
      <c r="C31" s="64"/>
      <c r="D31" s="65"/>
      <c r="E31" s="65"/>
      <c r="F31" s="65"/>
      <c r="G31" s="65"/>
      <c r="H31" s="65"/>
      <c r="I31" s="65"/>
    </row>
    <row r="32" spans="1:9" x14ac:dyDescent="0.25">
      <c r="A32" s="69"/>
      <c r="B32" s="70"/>
      <c r="C32" s="64"/>
      <c r="D32" s="65"/>
      <c r="E32" s="65"/>
      <c r="F32" s="65"/>
      <c r="G32" s="65"/>
      <c r="H32" s="65"/>
      <c r="I32" s="65"/>
    </row>
    <row r="33" spans="1:9" x14ac:dyDescent="0.25">
      <c r="A33" s="59" t="s">
        <v>41</v>
      </c>
      <c r="B33" s="60"/>
      <c r="C33" s="64">
        <f t="shared" ref="C33:I33" si="1">SUM(C30:C32)</f>
        <v>0</v>
      </c>
      <c r="D33" s="64">
        <f t="shared" si="1"/>
        <v>0</v>
      </c>
      <c r="E33" s="64">
        <f t="shared" si="1"/>
        <v>0</v>
      </c>
      <c r="F33" s="64">
        <f t="shared" si="1"/>
        <v>0</v>
      </c>
      <c r="G33" s="64">
        <f t="shared" si="1"/>
        <v>0</v>
      </c>
      <c r="H33" s="64">
        <f t="shared" si="1"/>
        <v>0</v>
      </c>
      <c r="I33" s="64">
        <f t="shared" si="1"/>
        <v>0</v>
      </c>
    </row>
    <row r="34" spans="1:9" x14ac:dyDescent="0.25">
      <c r="A34" s="59"/>
      <c r="B34" s="60"/>
      <c r="C34" s="64"/>
      <c r="D34" s="65"/>
      <c r="E34" s="65"/>
      <c r="F34" s="65"/>
      <c r="G34" s="65"/>
      <c r="H34" s="65"/>
      <c r="I34" s="65"/>
    </row>
    <row r="35" spans="1:9" x14ac:dyDescent="0.25">
      <c r="A35" s="59" t="s">
        <v>42</v>
      </c>
      <c r="B35" s="60"/>
      <c r="C35" s="64">
        <f>+C24+C25-C26+C33</f>
        <v>590838</v>
      </c>
      <c r="D35" s="64">
        <f t="shared" ref="D35:I35" si="2">+D24+D25-D26+D33</f>
        <v>473611</v>
      </c>
      <c r="E35" s="64">
        <f>+E24+E25-E26+E33</f>
        <v>644750</v>
      </c>
      <c r="F35" s="64">
        <f t="shared" si="2"/>
        <v>810313</v>
      </c>
      <c r="G35" s="64">
        <f>+G24+G25-G26+G33</f>
        <v>810313</v>
      </c>
      <c r="H35" s="64">
        <f>+H24+H25-H26+H33</f>
        <v>810313</v>
      </c>
      <c r="I35" s="64">
        <f t="shared" si="2"/>
        <v>810313</v>
      </c>
    </row>
    <row r="36" spans="1:9" x14ac:dyDescent="0.25">
      <c r="A36" s="69"/>
      <c r="B36" s="70"/>
      <c r="C36" s="71"/>
      <c r="D36" s="72"/>
      <c r="E36" s="72"/>
      <c r="F36" s="65"/>
      <c r="G36" s="65"/>
      <c r="H36" s="65"/>
      <c r="I36" s="65"/>
    </row>
    <row r="37" spans="1:9" x14ac:dyDescent="0.25">
      <c r="A37" s="59" t="s">
        <v>43</v>
      </c>
      <c r="B37" s="60"/>
      <c r="C37" s="71">
        <v>15859</v>
      </c>
      <c r="D37" s="72">
        <v>17898</v>
      </c>
      <c r="E37" s="72">
        <v>387610</v>
      </c>
      <c r="F37" s="65">
        <v>50184</v>
      </c>
      <c r="G37" s="65">
        <v>0</v>
      </c>
      <c r="H37" s="65">
        <v>50000</v>
      </c>
      <c r="I37" s="65">
        <v>50000</v>
      </c>
    </row>
    <row r="38" spans="1:9" x14ac:dyDescent="0.25">
      <c r="A38" s="69"/>
      <c r="B38" s="70"/>
      <c r="C38" s="71"/>
      <c r="D38" s="72"/>
      <c r="E38" s="72"/>
      <c r="F38" s="65"/>
      <c r="G38" s="65"/>
      <c r="H38" s="65"/>
      <c r="I38" s="65"/>
    </row>
    <row r="39" spans="1:9" x14ac:dyDescent="0.25">
      <c r="A39" s="59" t="s">
        <v>44</v>
      </c>
      <c r="B39" s="73"/>
      <c r="C39" s="74">
        <f>C35-C37</f>
        <v>574979</v>
      </c>
      <c r="D39" s="74">
        <f t="shared" ref="D39:I39" si="3">D35-D37</f>
        <v>455713</v>
      </c>
      <c r="E39" s="74">
        <f t="shared" si="3"/>
        <v>257140</v>
      </c>
      <c r="F39" s="75">
        <f t="shared" si="3"/>
        <v>760129</v>
      </c>
      <c r="G39" s="75">
        <f t="shared" si="3"/>
        <v>810313</v>
      </c>
      <c r="H39" s="75">
        <f t="shared" si="3"/>
        <v>760313</v>
      </c>
      <c r="I39" s="75">
        <f t="shared" si="3"/>
        <v>760313</v>
      </c>
    </row>
    <row r="40" spans="1:9" x14ac:dyDescent="0.25">
      <c r="A40" s="76"/>
      <c r="B40" s="76"/>
      <c r="C40" s="77"/>
      <c r="D40" s="77"/>
      <c r="E40" s="77"/>
      <c r="F40" s="77"/>
      <c r="G40" s="77"/>
      <c r="H40" s="77"/>
      <c r="I40" s="77"/>
    </row>
    <row r="41" spans="1:9" x14ac:dyDescent="0.25">
      <c r="A41" s="78" t="s">
        <v>45</v>
      </c>
      <c r="B41" s="28"/>
      <c r="C41" s="79"/>
      <c r="D41" s="79"/>
      <c r="E41" s="79"/>
      <c r="F41" s="79"/>
      <c r="G41" s="79"/>
      <c r="H41" s="79"/>
      <c r="I41" s="79"/>
    </row>
    <row r="42" spans="1:9" x14ac:dyDescent="0.25">
      <c r="A42" s="80" t="s">
        <v>46</v>
      </c>
      <c r="B42" s="70"/>
      <c r="C42" s="72"/>
      <c r="D42" s="72"/>
      <c r="E42" s="72"/>
      <c r="F42" s="72"/>
      <c r="G42" s="72"/>
      <c r="H42" s="72"/>
      <c r="I42" s="72"/>
    </row>
    <row r="43" spans="1:9" x14ac:dyDescent="0.25">
      <c r="A43" s="59"/>
      <c r="B43" s="60"/>
      <c r="C43" s="65"/>
      <c r="D43" s="65"/>
      <c r="E43" s="65"/>
      <c r="F43" s="65"/>
      <c r="G43" s="65"/>
      <c r="H43" s="65"/>
      <c r="I43" s="65"/>
    </row>
    <row r="44" spans="1:9" x14ac:dyDescent="0.25">
      <c r="A44" s="59" t="s">
        <v>47</v>
      </c>
      <c r="B44" s="60"/>
      <c r="C44" s="65"/>
      <c r="D44" s="65"/>
      <c r="E44" s="65"/>
      <c r="F44" s="65"/>
      <c r="G44" s="65"/>
      <c r="H44" s="65"/>
      <c r="I44" s="65"/>
    </row>
    <row r="45" spans="1:9" x14ac:dyDescent="0.25">
      <c r="A45" s="59"/>
      <c r="B45" s="60"/>
      <c r="C45" s="65"/>
      <c r="D45" s="65"/>
      <c r="E45" s="65"/>
      <c r="F45" s="65"/>
      <c r="G45" s="65"/>
      <c r="H45" s="65"/>
      <c r="I45" s="65"/>
    </row>
    <row r="46" spans="1:9" x14ac:dyDescent="0.25">
      <c r="A46" s="112" t="s">
        <v>48</v>
      </c>
      <c r="B46" s="73"/>
      <c r="C46" s="65"/>
      <c r="D46" s="65"/>
      <c r="E46" s="65"/>
      <c r="F46" s="65"/>
      <c r="G46" s="65"/>
      <c r="H46" s="65"/>
      <c r="I46" s="65"/>
    </row>
    <row r="47" spans="1:9" x14ac:dyDescent="0.25">
      <c r="A47" s="113" t="s">
        <v>49</v>
      </c>
      <c r="B47" s="114"/>
      <c r="C47" s="65"/>
      <c r="D47" s="65"/>
      <c r="E47" s="65"/>
      <c r="F47" s="65"/>
      <c r="G47" s="65"/>
      <c r="H47" s="65"/>
      <c r="I47" s="65"/>
    </row>
  </sheetData>
  <sheetProtection selectLockedCells="1"/>
  <mergeCells count="1">
    <mergeCell ref="A20:I20"/>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2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334B3-E704-4320-B88F-FF7213ADBFFA}">
  <sheetPr>
    <pageSetUpPr fitToPage="1"/>
  </sheetPr>
  <dimension ref="A1:I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6" t="s">
        <v>485</v>
      </c>
      <c r="I2" s="28"/>
    </row>
    <row r="3" spans="1:9" x14ac:dyDescent="0.25">
      <c r="A3" s="6" t="s">
        <v>4</v>
      </c>
      <c r="B3" s="28" t="s">
        <v>136</v>
      </c>
      <c r="C3" s="28"/>
      <c r="D3" s="28"/>
      <c r="E3" s="7"/>
      <c r="F3" s="6"/>
      <c r="G3" s="57" t="s">
        <v>6</v>
      </c>
      <c r="H3" s="27" t="s">
        <v>486</v>
      </c>
      <c r="I3" s="29"/>
    </row>
    <row r="4" spans="1:9" x14ac:dyDescent="0.25">
      <c r="A4" s="6" t="s">
        <v>8</v>
      </c>
      <c r="B4" s="95" t="s">
        <v>487</v>
      </c>
      <c r="C4" s="28"/>
      <c r="D4" s="28"/>
      <c r="E4" s="7"/>
      <c r="F4" s="6"/>
      <c r="G4" s="57" t="s">
        <v>10</v>
      </c>
      <c r="H4" s="28" t="s">
        <v>11</v>
      </c>
      <c r="I4" s="28"/>
    </row>
    <row r="5" spans="1:9" x14ac:dyDescent="0.25">
      <c r="A5" s="6" t="s">
        <v>12</v>
      </c>
      <c r="B5" s="95" t="s">
        <v>63</v>
      </c>
      <c r="C5" s="29"/>
      <c r="D5" s="29"/>
      <c r="E5" s="7"/>
      <c r="F5" s="6"/>
      <c r="G5" s="57" t="s">
        <v>14</v>
      </c>
      <c r="H5" s="29" t="s">
        <v>488</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125" t="s">
        <v>489</v>
      </c>
      <c r="B9" s="126"/>
      <c r="C9" s="126"/>
      <c r="D9" s="126"/>
      <c r="E9" s="126"/>
      <c r="F9" s="126"/>
      <c r="G9" s="126"/>
      <c r="H9" s="126"/>
      <c r="I9" s="126"/>
    </row>
    <row r="10" spans="1:9" x14ac:dyDescent="0.25">
      <c r="A10" s="6" t="s">
        <v>18</v>
      </c>
      <c r="B10" s="6"/>
      <c r="C10" s="7"/>
      <c r="D10" s="7"/>
      <c r="E10" s="7"/>
      <c r="F10" s="7"/>
      <c r="G10" s="7"/>
      <c r="H10" s="7"/>
      <c r="I10" s="7"/>
    </row>
    <row r="11" spans="1:9" x14ac:dyDescent="0.25">
      <c r="A11" s="94" t="s">
        <v>490</v>
      </c>
      <c r="B11" s="6"/>
      <c r="C11" s="7"/>
      <c r="D11" s="7"/>
      <c r="E11" s="7"/>
      <c r="F11" s="7"/>
      <c r="G11" s="7"/>
      <c r="H11" s="7"/>
      <c r="I11" s="7"/>
    </row>
    <row r="12" spans="1:9" x14ac:dyDescent="0.25">
      <c r="A12" s="6" t="s">
        <v>20</v>
      </c>
      <c r="B12" s="6"/>
      <c r="C12" s="7"/>
      <c r="D12" s="7"/>
      <c r="E12" s="7"/>
      <c r="F12" s="7"/>
      <c r="G12" s="7"/>
      <c r="H12" s="7"/>
      <c r="I12" s="7"/>
    </row>
    <row r="13" spans="1:9" x14ac:dyDescent="0.25">
      <c r="A13" s="125" t="s">
        <v>491</v>
      </c>
      <c r="B13" s="127"/>
      <c r="C13" s="127"/>
      <c r="D13" s="127"/>
      <c r="E13" s="127"/>
      <c r="F13" s="127"/>
      <c r="G13" s="127"/>
      <c r="H13" s="127"/>
      <c r="I13" s="127"/>
    </row>
    <row r="14" spans="1:9" x14ac:dyDescent="0.25">
      <c r="A14" s="5" t="s">
        <v>22</v>
      </c>
      <c r="B14" s="6"/>
      <c r="C14" s="7"/>
      <c r="D14" s="7"/>
      <c r="E14" s="7"/>
      <c r="F14" s="7"/>
      <c r="G14" s="7"/>
      <c r="H14" s="7"/>
      <c r="I14" s="7"/>
    </row>
    <row r="15" spans="1:9" x14ac:dyDescent="0.25">
      <c r="A15" s="6"/>
      <c r="B15" s="6"/>
      <c r="C15" s="7"/>
      <c r="D15" s="7"/>
      <c r="E15" s="7"/>
      <c r="F15" s="7"/>
      <c r="G15" s="7"/>
      <c r="H15" s="7"/>
      <c r="I15" s="7"/>
    </row>
    <row r="16" spans="1:9" x14ac:dyDescent="0.25">
      <c r="A16" s="5" t="s">
        <v>23</v>
      </c>
      <c r="B16" s="6"/>
      <c r="C16" s="7"/>
      <c r="D16" s="7"/>
      <c r="E16" s="7"/>
      <c r="F16" s="7"/>
      <c r="G16" s="7"/>
      <c r="H16" s="7"/>
      <c r="I16" s="7"/>
    </row>
    <row r="17" spans="1:9" x14ac:dyDescent="0.25">
      <c r="A17" s="7"/>
      <c r="B17" s="7"/>
      <c r="C17" s="7"/>
      <c r="D17" s="7"/>
      <c r="E17" s="7"/>
      <c r="F17" s="7"/>
      <c r="G17" s="7"/>
      <c r="H17" s="7"/>
      <c r="I17" s="7"/>
    </row>
    <row r="18" spans="1:9" ht="13" x14ac:dyDescent="0.3">
      <c r="A18" s="119" t="s">
        <v>25</v>
      </c>
      <c r="B18" s="120"/>
      <c r="C18" s="120"/>
      <c r="D18" s="120"/>
      <c r="E18" s="120"/>
      <c r="F18" s="120"/>
      <c r="G18" s="120"/>
      <c r="H18" s="120"/>
      <c r="I18" s="121"/>
    </row>
    <row r="19" spans="1:9" x14ac:dyDescent="0.25">
      <c r="A19" s="59"/>
      <c r="B19" s="60"/>
      <c r="C19" s="61" t="s">
        <v>26</v>
      </c>
      <c r="D19" s="61" t="s">
        <v>27</v>
      </c>
      <c r="E19" s="61" t="s">
        <v>28</v>
      </c>
      <c r="F19" s="61" t="s">
        <v>29</v>
      </c>
      <c r="G19" s="61" t="s">
        <v>30</v>
      </c>
      <c r="H19" s="61" t="s">
        <v>31</v>
      </c>
      <c r="I19" s="61" t="s">
        <v>32</v>
      </c>
    </row>
    <row r="20" spans="1:9" x14ac:dyDescent="0.25">
      <c r="A20" s="59"/>
      <c r="B20" s="60"/>
      <c r="C20" s="62" t="s">
        <v>33</v>
      </c>
      <c r="D20" s="63" t="s">
        <v>33</v>
      </c>
      <c r="E20" s="62" t="s">
        <v>33</v>
      </c>
      <c r="F20" s="62" t="s">
        <v>33</v>
      </c>
      <c r="G20" s="62" t="s">
        <v>34</v>
      </c>
      <c r="H20" s="62" t="s">
        <v>34</v>
      </c>
      <c r="I20" s="62" t="s">
        <v>34</v>
      </c>
    </row>
    <row r="21" spans="1:9" x14ac:dyDescent="0.25">
      <c r="A21" s="59" t="s">
        <v>35</v>
      </c>
      <c r="B21" s="60"/>
      <c r="C21" s="64">
        <v>1040296</v>
      </c>
      <c r="D21" s="65">
        <v>725686</v>
      </c>
      <c r="E21" s="65">
        <v>758775</v>
      </c>
      <c r="F21" s="65">
        <v>614804</v>
      </c>
      <c r="G21" s="65">
        <v>891922</v>
      </c>
      <c r="H21" s="65">
        <v>900000</v>
      </c>
      <c r="I21" s="65">
        <v>900000</v>
      </c>
    </row>
    <row r="22" spans="1:9" x14ac:dyDescent="0.25">
      <c r="A22" s="59" t="s">
        <v>36</v>
      </c>
      <c r="B22" s="60"/>
      <c r="C22" s="64">
        <v>67722</v>
      </c>
      <c r="D22" s="65">
        <f t="shared" ref="D22:I22" si="0">C33</f>
        <v>26810</v>
      </c>
      <c r="E22" s="65">
        <f t="shared" si="0"/>
        <v>23619</v>
      </c>
      <c r="F22" s="65">
        <f t="shared" si="0"/>
        <v>49789</v>
      </c>
      <c r="G22" s="65">
        <f t="shared" si="0"/>
        <v>111699</v>
      </c>
      <c r="H22" s="65">
        <f t="shared" si="0"/>
        <v>334679</v>
      </c>
      <c r="I22" s="65">
        <f t="shared" si="0"/>
        <v>384679</v>
      </c>
    </row>
    <row r="23" spans="1:9" x14ac:dyDescent="0.25">
      <c r="A23" s="59" t="s">
        <v>37</v>
      </c>
      <c r="B23" s="60"/>
      <c r="C23" s="64">
        <v>849765</v>
      </c>
      <c r="D23" s="65">
        <v>652947</v>
      </c>
      <c r="E23" s="65">
        <v>863637</v>
      </c>
      <c r="F23" s="65">
        <v>770384</v>
      </c>
      <c r="G23" s="65">
        <v>891922</v>
      </c>
      <c r="H23" s="65">
        <v>900000</v>
      </c>
      <c r="I23" s="65">
        <v>900000</v>
      </c>
    </row>
    <row r="24" spans="1:9" x14ac:dyDescent="0.25">
      <c r="A24" s="59" t="s">
        <v>38</v>
      </c>
      <c r="B24" s="60"/>
      <c r="C24" s="64">
        <v>981677</v>
      </c>
      <c r="D24" s="65">
        <v>656138</v>
      </c>
      <c r="E24" s="65">
        <v>837467</v>
      </c>
      <c r="F24" s="64">
        <v>704836</v>
      </c>
      <c r="G24" s="65">
        <v>668942</v>
      </c>
      <c r="H24" s="65">
        <v>850000</v>
      </c>
      <c r="I24" s="65">
        <v>925000</v>
      </c>
    </row>
    <row r="25" spans="1:9" x14ac:dyDescent="0.25">
      <c r="A25" s="59"/>
      <c r="B25" s="60"/>
      <c r="C25" s="64"/>
      <c r="D25" s="65"/>
      <c r="E25" s="65"/>
      <c r="F25" s="65"/>
      <c r="G25" s="65"/>
      <c r="H25" s="65"/>
      <c r="I25" s="65"/>
    </row>
    <row r="26" spans="1:9" x14ac:dyDescent="0.25">
      <c r="A26" s="59" t="s">
        <v>39</v>
      </c>
      <c r="B26" s="29"/>
      <c r="C26" s="66"/>
      <c r="D26" s="66"/>
      <c r="E26" s="66"/>
      <c r="F26" s="66"/>
      <c r="G26" s="66"/>
      <c r="H26" s="66"/>
      <c r="I26" s="64"/>
    </row>
    <row r="27" spans="1:9" x14ac:dyDescent="0.25">
      <c r="A27" s="67" t="s">
        <v>40</v>
      </c>
      <c r="B27" s="60"/>
      <c r="C27" s="64"/>
      <c r="D27" s="68"/>
      <c r="E27" s="66"/>
      <c r="F27" s="66"/>
      <c r="G27" s="66"/>
      <c r="H27" s="66"/>
      <c r="I27" s="64"/>
    </row>
    <row r="28" spans="1:9" x14ac:dyDescent="0.25">
      <c r="A28" s="69" t="s">
        <v>483</v>
      </c>
      <c r="B28" s="70"/>
      <c r="C28" s="64">
        <v>91000</v>
      </c>
      <c r="D28" s="65">
        <v>0</v>
      </c>
      <c r="E28" s="65">
        <v>0</v>
      </c>
      <c r="F28" s="65">
        <v>-74</v>
      </c>
      <c r="G28" s="65"/>
      <c r="H28" s="65"/>
      <c r="I28" s="65"/>
    </row>
    <row r="29" spans="1:9" x14ac:dyDescent="0.25">
      <c r="A29" s="69" t="s">
        <v>483</v>
      </c>
      <c r="B29" s="70"/>
      <c r="C29" s="64"/>
      <c r="D29" s="65"/>
      <c r="E29" s="65"/>
      <c r="F29" s="65">
        <v>-3564</v>
      </c>
      <c r="G29" s="65"/>
      <c r="H29" s="65"/>
      <c r="I29" s="65"/>
    </row>
    <row r="30" spans="1:9" x14ac:dyDescent="0.25">
      <c r="A30" s="69"/>
      <c r="B30" s="70"/>
      <c r="C30" s="64"/>
      <c r="D30" s="65"/>
      <c r="E30" s="65"/>
      <c r="F30" s="65"/>
      <c r="G30" s="65"/>
      <c r="H30" s="65"/>
      <c r="I30" s="65"/>
    </row>
    <row r="31" spans="1:9" x14ac:dyDescent="0.25">
      <c r="A31" s="59" t="s">
        <v>41</v>
      </c>
      <c r="B31" s="60"/>
      <c r="C31" s="64">
        <f t="shared" ref="C31:I31" si="1">SUM(C28:C30)</f>
        <v>91000</v>
      </c>
      <c r="D31" s="64">
        <f t="shared" si="1"/>
        <v>0</v>
      </c>
      <c r="E31" s="64">
        <f t="shared" si="1"/>
        <v>0</v>
      </c>
      <c r="F31" s="64">
        <f t="shared" si="1"/>
        <v>-3638</v>
      </c>
      <c r="G31" s="64">
        <f t="shared" si="1"/>
        <v>0</v>
      </c>
      <c r="H31" s="64">
        <f t="shared" si="1"/>
        <v>0</v>
      </c>
      <c r="I31" s="64">
        <f t="shared" si="1"/>
        <v>0</v>
      </c>
    </row>
    <row r="32" spans="1:9" x14ac:dyDescent="0.25">
      <c r="A32" s="59"/>
      <c r="B32" s="60"/>
      <c r="C32" s="64"/>
      <c r="D32" s="65"/>
      <c r="E32" s="65"/>
      <c r="F32" s="65"/>
      <c r="G32" s="65"/>
      <c r="H32" s="65"/>
      <c r="I32" s="65"/>
    </row>
    <row r="33" spans="1:9" x14ac:dyDescent="0.25">
      <c r="A33" s="59" t="s">
        <v>42</v>
      </c>
      <c r="B33" s="60"/>
      <c r="C33" s="64">
        <f>+C22+C23-C24+C31</f>
        <v>26810</v>
      </c>
      <c r="D33" s="64">
        <f t="shared" ref="D33:I33" si="2">+D22+D23-D24+D31</f>
        <v>23619</v>
      </c>
      <c r="E33" s="64">
        <f>+E22+E23-E24+E31</f>
        <v>49789</v>
      </c>
      <c r="F33" s="64">
        <f t="shared" si="2"/>
        <v>111699</v>
      </c>
      <c r="G33" s="64">
        <f>+G22+G23-G24+G31</f>
        <v>334679</v>
      </c>
      <c r="H33" s="64">
        <f>+H22+H23-H24+H31</f>
        <v>384679</v>
      </c>
      <c r="I33" s="64">
        <f t="shared" si="2"/>
        <v>359679</v>
      </c>
    </row>
    <row r="34" spans="1:9" x14ac:dyDescent="0.25">
      <c r="A34" s="69"/>
      <c r="B34" s="70"/>
      <c r="C34" s="71"/>
      <c r="D34" s="72"/>
      <c r="E34" s="72"/>
      <c r="F34" s="65"/>
      <c r="G34" s="65"/>
      <c r="H34" s="65"/>
      <c r="I34" s="65"/>
    </row>
    <row r="35" spans="1:9" x14ac:dyDescent="0.25">
      <c r="A35" s="59" t="s">
        <v>43</v>
      </c>
      <c r="B35" s="60"/>
      <c r="C35" s="71">
        <v>666038</v>
      </c>
      <c r="D35" s="72">
        <v>884071</v>
      </c>
      <c r="E35" s="72">
        <v>806734</v>
      </c>
      <c r="F35" s="65">
        <v>569768</v>
      </c>
      <c r="G35" s="65">
        <v>334679</v>
      </c>
      <c r="H35" s="65">
        <v>384679</v>
      </c>
      <c r="I35" s="65">
        <v>359679</v>
      </c>
    </row>
    <row r="36" spans="1:9" x14ac:dyDescent="0.25">
      <c r="A36" s="69"/>
      <c r="B36" s="70"/>
      <c r="C36" s="71"/>
      <c r="D36" s="72"/>
      <c r="E36" s="72"/>
      <c r="F36" s="96"/>
      <c r="G36" s="65"/>
      <c r="H36" s="65"/>
      <c r="I36" s="65"/>
    </row>
    <row r="37" spans="1:9" x14ac:dyDescent="0.25">
      <c r="A37" s="59" t="s">
        <v>44</v>
      </c>
      <c r="B37" s="73"/>
      <c r="C37" s="74">
        <f>C33-C35</f>
        <v>-639228</v>
      </c>
      <c r="D37" s="74">
        <f t="shared" ref="D37:I37" si="3">D33-D35</f>
        <v>-860452</v>
      </c>
      <c r="E37" s="74">
        <f t="shared" si="3"/>
        <v>-756945</v>
      </c>
      <c r="F37" s="75">
        <f t="shared" si="3"/>
        <v>-458069</v>
      </c>
      <c r="G37" s="75">
        <f t="shared" si="3"/>
        <v>0</v>
      </c>
      <c r="H37" s="75">
        <f t="shared" si="3"/>
        <v>0</v>
      </c>
      <c r="I37" s="75">
        <f t="shared" si="3"/>
        <v>0</v>
      </c>
    </row>
    <row r="38" spans="1:9" x14ac:dyDescent="0.25">
      <c r="A38" s="76"/>
      <c r="B38" s="76"/>
      <c r="C38" s="77"/>
      <c r="D38" s="77"/>
      <c r="E38" s="77"/>
      <c r="F38" s="77"/>
      <c r="G38" s="77"/>
      <c r="H38" s="77"/>
      <c r="I38" s="77"/>
    </row>
    <row r="39" spans="1:9" x14ac:dyDescent="0.25">
      <c r="A39" s="78" t="s">
        <v>45</v>
      </c>
      <c r="B39" s="28"/>
      <c r="C39" s="79"/>
      <c r="D39" s="79"/>
      <c r="E39" s="79"/>
      <c r="F39" s="79"/>
      <c r="G39" s="79"/>
      <c r="H39" s="79"/>
      <c r="I39" s="79"/>
    </row>
    <row r="40" spans="1:9" x14ac:dyDescent="0.25">
      <c r="A40" s="80" t="s">
        <v>46</v>
      </c>
      <c r="B40" s="70"/>
      <c r="C40" s="72"/>
      <c r="D40" s="72"/>
      <c r="E40" s="72"/>
      <c r="F40" s="72"/>
      <c r="G40" s="72"/>
      <c r="H40" s="72"/>
      <c r="I40" s="72"/>
    </row>
    <row r="41" spans="1:9" x14ac:dyDescent="0.25">
      <c r="A41" s="59"/>
      <c r="B41" s="60"/>
      <c r="C41" s="65"/>
      <c r="D41" s="65"/>
      <c r="E41" s="65"/>
      <c r="F41" s="65"/>
      <c r="G41" s="65"/>
      <c r="H41" s="65"/>
      <c r="I41" s="65"/>
    </row>
    <row r="42" spans="1:9" x14ac:dyDescent="0.25">
      <c r="A42" s="59" t="s">
        <v>47</v>
      </c>
      <c r="B42" s="60"/>
      <c r="C42" s="65"/>
      <c r="D42" s="65"/>
      <c r="E42" s="65"/>
      <c r="F42" s="65"/>
      <c r="G42" s="65"/>
      <c r="H42" s="65"/>
      <c r="I42" s="65"/>
    </row>
    <row r="43" spans="1:9" x14ac:dyDescent="0.25">
      <c r="A43" s="59"/>
      <c r="B43" s="60"/>
      <c r="C43" s="65"/>
      <c r="D43" s="65"/>
      <c r="E43" s="65"/>
      <c r="F43" s="65"/>
      <c r="G43" s="65"/>
      <c r="H43" s="65"/>
      <c r="I43" s="65"/>
    </row>
    <row r="44" spans="1:9" x14ac:dyDescent="0.25">
      <c r="A44" s="112" t="s">
        <v>48</v>
      </c>
      <c r="B44" s="73"/>
      <c r="C44" s="65"/>
      <c r="D44" s="65"/>
      <c r="E44" s="65"/>
      <c r="F44" s="65"/>
      <c r="G44" s="65"/>
      <c r="H44" s="65"/>
      <c r="I44" s="65"/>
    </row>
    <row r="45" spans="1:9" x14ac:dyDescent="0.25">
      <c r="A45" s="113" t="s">
        <v>49</v>
      </c>
      <c r="B45" s="114"/>
      <c r="C45" s="65"/>
      <c r="D45" s="65"/>
      <c r="E45" s="65"/>
      <c r="F45" s="65"/>
      <c r="G45" s="65"/>
      <c r="H45" s="65"/>
      <c r="I45" s="65"/>
    </row>
    <row r="46" spans="1:9" x14ac:dyDescent="0.25">
      <c r="A46" s="6"/>
      <c r="B46" s="6"/>
      <c r="C46" s="6"/>
      <c r="D46" s="6"/>
      <c r="E46" s="6"/>
      <c r="F46" s="6"/>
      <c r="G46" s="6"/>
      <c r="H46" s="6"/>
      <c r="I46" s="6"/>
    </row>
    <row r="47" spans="1:9" x14ac:dyDescent="0.25">
      <c r="A47" s="6"/>
      <c r="B47" s="6"/>
      <c r="C47" s="6"/>
      <c r="D47" s="6"/>
      <c r="E47" s="6"/>
      <c r="F47" s="6"/>
      <c r="G47" s="6"/>
      <c r="H47" s="6"/>
      <c r="I47" s="6"/>
    </row>
  </sheetData>
  <sheetProtection selectLockedCells="1"/>
  <mergeCells count="3">
    <mergeCell ref="A9:I9"/>
    <mergeCell ref="A13:I13"/>
    <mergeCell ref="A18:I18"/>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2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00F062-AB76-411B-BFB4-6437B0328CB0}">
  <sheetPr>
    <pageSetUpPr fitToPage="1"/>
  </sheetPr>
  <dimension ref="A1:I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6" t="s">
        <v>492</v>
      </c>
      <c r="I2" s="28"/>
    </row>
    <row r="3" spans="1:9" x14ac:dyDescent="0.25">
      <c r="A3" s="6" t="s">
        <v>4</v>
      </c>
      <c r="B3" s="28" t="s">
        <v>136</v>
      </c>
      <c r="C3" s="28"/>
      <c r="D3" s="28"/>
      <c r="E3" s="7"/>
      <c r="F3" s="6"/>
      <c r="G3" s="57" t="s">
        <v>6</v>
      </c>
      <c r="H3" s="27" t="s">
        <v>493</v>
      </c>
      <c r="I3" s="29"/>
    </row>
    <row r="4" spans="1:9" x14ac:dyDescent="0.25">
      <c r="A4" s="6" t="s">
        <v>8</v>
      </c>
      <c r="B4" s="39" t="s">
        <v>494</v>
      </c>
      <c r="C4" s="28"/>
      <c r="D4" s="28"/>
      <c r="E4" s="7"/>
      <c r="F4" s="6"/>
      <c r="G4" s="57" t="s">
        <v>10</v>
      </c>
      <c r="H4" s="28" t="s">
        <v>11</v>
      </c>
      <c r="I4" s="28"/>
    </row>
    <row r="5" spans="1:9" x14ac:dyDescent="0.25">
      <c r="A5" s="6" t="s">
        <v>12</v>
      </c>
      <c r="B5" s="39" t="s">
        <v>63</v>
      </c>
      <c r="C5" s="29"/>
      <c r="D5" s="29"/>
      <c r="E5" s="7"/>
      <c r="F5" s="6"/>
      <c r="G5" s="57" t="s">
        <v>14</v>
      </c>
      <c r="H5" s="29" t="s">
        <v>495</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86" t="s">
        <v>496</v>
      </c>
      <c r="B9" s="6"/>
      <c r="C9" s="7"/>
      <c r="D9" s="7"/>
      <c r="E9" s="7"/>
      <c r="F9" s="7"/>
      <c r="G9" s="7"/>
      <c r="H9" s="7"/>
      <c r="I9" s="7"/>
    </row>
    <row r="10" spans="1:9" x14ac:dyDescent="0.25">
      <c r="A10" s="86" t="s">
        <v>497</v>
      </c>
      <c r="B10" s="6"/>
      <c r="C10" s="7"/>
      <c r="D10" s="7"/>
      <c r="E10" s="7"/>
      <c r="F10" s="7"/>
      <c r="G10" s="7"/>
      <c r="H10" s="7"/>
      <c r="I10" s="7"/>
    </row>
    <row r="11" spans="1:9" x14ac:dyDescent="0.25">
      <c r="A11" s="6" t="s">
        <v>18</v>
      </c>
      <c r="B11" s="6"/>
      <c r="C11" s="7"/>
      <c r="D11" s="7"/>
      <c r="E11" s="7"/>
      <c r="F11" s="7"/>
      <c r="G11" s="7"/>
      <c r="H11" s="7"/>
      <c r="I11" s="7"/>
    </row>
    <row r="12" spans="1:9" x14ac:dyDescent="0.25">
      <c r="A12" s="38" t="s">
        <v>498</v>
      </c>
      <c r="B12" s="6"/>
      <c r="C12" s="7"/>
      <c r="D12" s="7"/>
      <c r="E12" s="7"/>
      <c r="F12" s="7"/>
      <c r="G12" s="7"/>
      <c r="H12" s="7"/>
      <c r="I12" s="7"/>
    </row>
    <row r="13" spans="1:9" x14ac:dyDescent="0.25">
      <c r="A13" s="6" t="s">
        <v>20</v>
      </c>
      <c r="B13" s="6"/>
      <c r="C13" s="7"/>
      <c r="D13" s="7"/>
      <c r="E13" s="7"/>
      <c r="F13" s="7"/>
      <c r="G13" s="7"/>
      <c r="H13" s="7"/>
      <c r="I13" s="7"/>
    </row>
    <row r="14" spans="1:9" x14ac:dyDescent="0.25">
      <c r="A14" s="54" t="s">
        <v>499</v>
      </c>
      <c r="B14" s="6"/>
      <c r="C14" s="7"/>
      <c r="D14" s="7"/>
      <c r="E14" s="7"/>
      <c r="F14" s="7"/>
      <c r="G14" s="7"/>
      <c r="H14" s="7"/>
      <c r="I14" s="7"/>
    </row>
    <row r="15" spans="1:9" x14ac:dyDescent="0.25">
      <c r="A15" s="5" t="s">
        <v>22</v>
      </c>
      <c r="B15" s="6"/>
      <c r="C15" s="7"/>
      <c r="D15" s="7"/>
      <c r="E15" s="7"/>
      <c r="F15" s="7"/>
      <c r="G15" s="7"/>
      <c r="H15" s="7"/>
      <c r="I15" s="7"/>
    </row>
    <row r="16" spans="1:9" x14ac:dyDescent="0.25">
      <c r="A16" s="6"/>
      <c r="B16" s="6"/>
      <c r="C16" s="7"/>
      <c r="D16" s="7"/>
      <c r="E16" s="7"/>
      <c r="F16" s="7"/>
      <c r="G16" s="7"/>
      <c r="H16" s="7"/>
      <c r="I16" s="7"/>
    </row>
    <row r="17" spans="1:9" x14ac:dyDescent="0.25">
      <c r="A17" s="5" t="s">
        <v>23</v>
      </c>
      <c r="B17" s="6"/>
      <c r="C17" s="7"/>
      <c r="D17" s="7"/>
      <c r="E17" s="7"/>
      <c r="F17" s="7"/>
      <c r="G17" s="7"/>
      <c r="H17" s="7"/>
      <c r="I17" s="7"/>
    </row>
    <row r="18" spans="1:9" x14ac:dyDescent="0.25">
      <c r="A18" s="7"/>
      <c r="B18" s="25"/>
      <c r="C18" s="7"/>
      <c r="D18" s="7"/>
      <c r="E18" s="7"/>
      <c r="F18" s="7"/>
      <c r="G18" s="7"/>
      <c r="H18" s="7"/>
      <c r="I18" s="7"/>
    </row>
    <row r="19" spans="1:9" ht="13" x14ac:dyDescent="0.3">
      <c r="A19" s="119" t="s">
        <v>25</v>
      </c>
      <c r="B19" s="120"/>
      <c r="C19" s="120"/>
      <c r="D19" s="120"/>
      <c r="E19" s="120"/>
      <c r="F19" s="120"/>
      <c r="G19" s="120"/>
      <c r="H19" s="120"/>
      <c r="I19" s="121"/>
    </row>
    <row r="20" spans="1:9" x14ac:dyDescent="0.25">
      <c r="A20" s="59"/>
      <c r="B20" s="60"/>
      <c r="C20" s="61" t="s">
        <v>26</v>
      </c>
      <c r="D20" s="61" t="s">
        <v>27</v>
      </c>
      <c r="E20" s="61" t="s">
        <v>28</v>
      </c>
      <c r="F20" s="61" t="s">
        <v>29</v>
      </c>
      <c r="G20" s="61" t="s">
        <v>30</v>
      </c>
      <c r="H20" s="61" t="s">
        <v>31</v>
      </c>
      <c r="I20" s="61" t="s">
        <v>32</v>
      </c>
    </row>
    <row r="21" spans="1:9" x14ac:dyDescent="0.25">
      <c r="A21" s="59"/>
      <c r="B21" s="60"/>
      <c r="C21" s="62" t="s">
        <v>33</v>
      </c>
      <c r="D21" s="63" t="s">
        <v>33</v>
      </c>
      <c r="E21" s="62" t="s">
        <v>33</v>
      </c>
      <c r="F21" s="62" t="s">
        <v>33</v>
      </c>
      <c r="G21" s="62" t="s">
        <v>34</v>
      </c>
      <c r="H21" s="62" t="s">
        <v>34</v>
      </c>
      <c r="I21" s="62" t="s">
        <v>34</v>
      </c>
    </row>
    <row r="22" spans="1:9" x14ac:dyDescent="0.25">
      <c r="A22" s="59" t="s">
        <v>35</v>
      </c>
      <c r="B22" s="60"/>
      <c r="C22" s="64"/>
      <c r="D22" s="65"/>
      <c r="E22" s="65"/>
      <c r="F22" s="65"/>
      <c r="G22" s="65"/>
      <c r="H22" s="65">
        <v>0</v>
      </c>
      <c r="I22" s="65">
        <v>0</v>
      </c>
    </row>
    <row r="23" spans="1:9" x14ac:dyDescent="0.25">
      <c r="A23" s="59" t="s">
        <v>36</v>
      </c>
      <c r="B23" s="60"/>
      <c r="C23" s="64">
        <v>3952</v>
      </c>
      <c r="D23" s="65">
        <f t="shared" ref="D23:I23" si="0">C34</f>
        <v>62270</v>
      </c>
      <c r="E23" s="65">
        <f t="shared" si="0"/>
        <v>7028</v>
      </c>
      <c r="F23" s="65">
        <f t="shared" si="0"/>
        <v>7028</v>
      </c>
      <c r="G23" s="65">
        <f t="shared" si="0"/>
        <v>0</v>
      </c>
      <c r="H23" s="65">
        <f t="shared" si="0"/>
        <v>0</v>
      </c>
      <c r="I23" s="65">
        <f t="shared" si="0"/>
        <v>0</v>
      </c>
    </row>
    <row r="24" spans="1:9" x14ac:dyDescent="0.25">
      <c r="A24" s="59" t="s">
        <v>37</v>
      </c>
      <c r="B24" s="60"/>
      <c r="C24" s="64">
        <v>84355</v>
      </c>
      <c r="D24" s="65">
        <v>3547</v>
      </c>
      <c r="E24" s="65">
        <v>0</v>
      </c>
      <c r="F24" s="65">
        <v>0</v>
      </c>
      <c r="G24" s="65">
        <v>0</v>
      </c>
      <c r="H24" s="65">
        <v>0</v>
      </c>
      <c r="I24" s="65">
        <v>0</v>
      </c>
    </row>
    <row r="25" spans="1:9" x14ac:dyDescent="0.25">
      <c r="A25" s="59" t="s">
        <v>38</v>
      </c>
      <c r="B25" s="60"/>
      <c r="C25" s="64">
        <v>26037</v>
      </c>
      <c r="D25" s="65">
        <v>58789</v>
      </c>
      <c r="E25" s="65">
        <v>0</v>
      </c>
      <c r="F25" s="64">
        <v>0</v>
      </c>
      <c r="G25" s="65">
        <v>0</v>
      </c>
      <c r="H25" s="65">
        <v>0</v>
      </c>
      <c r="I25" s="65">
        <v>0</v>
      </c>
    </row>
    <row r="26" spans="1:9" x14ac:dyDescent="0.25">
      <c r="A26" s="59"/>
      <c r="B26" s="60"/>
      <c r="C26" s="64"/>
      <c r="D26" s="65"/>
      <c r="E26" s="65"/>
      <c r="F26" s="65"/>
      <c r="G26" s="65"/>
      <c r="H26" s="65"/>
      <c r="I26" s="65"/>
    </row>
    <row r="27" spans="1:9" x14ac:dyDescent="0.25">
      <c r="A27" s="59" t="s">
        <v>39</v>
      </c>
      <c r="B27" s="29"/>
      <c r="C27" s="66"/>
      <c r="D27" s="66"/>
      <c r="E27" s="66"/>
      <c r="F27" s="66"/>
      <c r="G27" s="66"/>
      <c r="H27" s="66"/>
      <c r="I27" s="64"/>
    </row>
    <row r="28" spans="1:9" x14ac:dyDescent="0.25">
      <c r="A28" s="67" t="s">
        <v>40</v>
      </c>
      <c r="B28" s="60"/>
      <c r="C28" s="64"/>
      <c r="D28" s="68"/>
      <c r="E28" s="66"/>
      <c r="F28" s="66"/>
      <c r="G28" s="66"/>
      <c r="H28" s="66"/>
      <c r="I28" s="64"/>
    </row>
    <row r="29" spans="1:9" x14ac:dyDescent="0.25">
      <c r="A29" s="69" t="s">
        <v>483</v>
      </c>
      <c r="B29" s="70"/>
      <c r="C29" s="64"/>
      <c r="D29" s="65"/>
      <c r="E29" s="65"/>
      <c r="F29" s="65">
        <v>-7028</v>
      </c>
      <c r="G29" s="65"/>
      <c r="H29" s="65"/>
      <c r="I29" s="65"/>
    </row>
    <row r="30" spans="1:9" x14ac:dyDescent="0.25">
      <c r="A30" s="69"/>
      <c r="B30" s="70"/>
      <c r="C30" s="64"/>
      <c r="D30" s="65"/>
      <c r="E30" s="65"/>
      <c r="F30" s="65"/>
      <c r="G30" s="65"/>
      <c r="H30" s="65"/>
      <c r="I30" s="65"/>
    </row>
    <row r="31" spans="1:9" x14ac:dyDescent="0.25">
      <c r="A31" s="69"/>
      <c r="B31" s="70"/>
      <c r="C31" s="64"/>
      <c r="D31" s="65"/>
      <c r="E31" s="65"/>
      <c r="F31" s="65"/>
      <c r="G31" s="65"/>
      <c r="H31" s="65"/>
      <c r="I31" s="65"/>
    </row>
    <row r="32" spans="1:9" x14ac:dyDescent="0.25">
      <c r="A32" s="59" t="s">
        <v>41</v>
      </c>
      <c r="B32" s="60"/>
      <c r="C32" s="64">
        <f t="shared" ref="C32:I32" si="1">SUM(C29:C31)</f>
        <v>0</v>
      </c>
      <c r="D32" s="64">
        <f t="shared" si="1"/>
        <v>0</v>
      </c>
      <c r="E32" s="64">
        <f t="shared" si="1"/>
        <v>0</v>
      </c>
      <c r="F32" s="64">
        <f t="shared" si="1"/>
        <v>-7028</v>
      </c>
      <c r="G32" s="64">
        <f t="shared" si="1"/>
        <v>0</v>
      </c>
      <c r="H32" s="64">
        <f t="shared" si="1"/>
        <v>0</v>
      </c>
      <c r="I32" s="64">
        <f t="shared" si="1"/>
        <v>0</v>
      </c>
    </row>
    <row r="33" spans="1:9" x14ac:dyDescent="0.25">
      <c r="A33" s="59"/>
      <c r="B33" s="60"/>
      <c r="C33" s="64"/>
      <c r="D33" s="65"/>
      <c r="E33" s="65"/>
      <c r="F33" s="65"/>
      <c r="G33" s="65"/>
      <c r="H33" s="65"/>
      <c r="I33" s="65"/>
    </row>
    <row r="34" spans="1:9" x14ac:dyDescent="0.25">
      <c r="A34" s="59" t="s">
        <v>42</v>
      </c>
      <c r="B34" s="60"/>
      <c r="C34" s="64">
        <f>+C23+C24-C25+C32</f>
        <v>62270</v>
      </c>
      <c r="D34" s="64">
        <f t="shared" ref="D34:I34" si="2">+D23+D24-D25+D32</f>
        <v>7028</v>
      </c>
      <c r="E34" s="64">
        <f>+E23+E24-E25+E32</f>
        <v>7028</v>
      </c>
      <c r="F34" s="64">
        <f t="shared" si="2"/>
        <v>0</v>
      </c>
      <c r="G34" s="64">
        <f>+G23+G24-G25+G32</f>
        <v>0</v>
      </c>
      <c r="H34" s="64">
        <f>+H23+H24-H25+H32</f>
        <v>0</v>
      </c>
      <c r="I34" s="64">
        <f t="shared" si="2"/>
        <v>0</v>
      </c>
    </row>
    <row r="35" spans="1:9" x14ac:dyDescent="0.25">
      <c r="A35" s="69"/>
      <c r="B35" s="70"/>
      <c r="C35" s="71"/>
      <c r="D35" s="72"/>
      <c r="E35" s="72"/>
      <c r="F35" s="65"/>
      <c r="G35" s="65"/>
      <c r="H35" s="65"/>
      <c r="I35" s="65"/>
    </row>
    <row r="36" spans="1:9" x14ac:dyDescent="0.25">
      <c r="A36" s="59" t="s">
        <v>43</v>
      </c>
      <c r="B36" s="60"/>
      <c r="C36" s="71">
        <v>58789</v>
      </c>
      <c r="D36" s="72">
        <v>0</v>
      </c>
      <c r="E36" s="72">
        <v>0</v>
      </c>
      <c r="F36" s="65"/>
      <c r="G36" s="65">
        <v>0</v>
      </c>
      <c r="H36" s="65">
        <v>0</v>
      </c>
      <c r="I36" s="65">
        <v>0</v>
      </c>
    </row>
    <row r="37" spans="1:9" x14ac:dyDescent="0.25">
      <c r="A37" s="69"/>
      <c r="B37" s="70"/>
      <c r="C37" s="71"/>
      <c r="D37" s="72"/>
      <c r="E37" s="72"/>
      <c r="F37" s="65"/>
      <c r="G37" s="65"/>
      <c r="H37" s="65"/>
      <c r="I37" s="65"/>
    </row>
    <row r="38" spans="1:9" x14ac:dyDescent="0.25">
      <c r="A38" s="59" t="s">
        <v>44</v>
      </c>
      <c r="B38" s="73"/>
      <c r="C38" s="74">
        <f>C34-C36</f>
        <v>3481</v>
      </c>
      <c r="D38" s="74">
        <f t="shared" ref="D38:I38" si="3">D34-D36</f>
        <v>7028</v>
      </c>
      <c r="E38" s="74">
        <f t="shared" si="3"/>
        <v>7028</v>
      </c>
      <c r="F38" s="75">
        <f t="shared" si="3"/>
        <v>0</v>
      </c>
      <c r="G38" s="75">
        <f t="shared" si="3"/>
        <v>0</v>
      </c>
      <c r="H38" s="75">
        <f t="shared" si="3"/>
        <v>0</v>
      </c>
      <c r="I38" s="75">
        <f t="shared" si="3"/>
        <v>0</v>
      </c>
    </row>
    <row r="39" spans="1:9" x14ac:dyDescent="0.25">
      <c r="A39" s="76"/>
      <c r="B39" s="76"/>
      <c r="C39" s="77"/>
      <c r="D39" s="77"/>
      <c r="E39" s="77"/>
      <c r="F39" s="77"/>
      <c r="G39" s="77"/>
      <c r="H39" s="77"/>
      <c r="I39" s="77"/>
    </row>
    <row r="40" spans="1:9" x14ac:dyDescent="0.25">
      <c r="A40" s="78" t="s">
        <v>45</v>
      </c>
      <c r="B40" s="28"/>
      <c r="C40" s="79"/>
      <c r="D40" s="79"/>
      <c r="E40" s="79"/>
      <c r="F40" s="79"/>
      <c r="G40" s="79"/>
      <c r="H40" s="79"/>
      <c r="I40" s="79"/>
    </row>
    <row r="41" spans="1:9" x14ac:dyDescent="0.25">
      <c r="A41" s="80" t="s">
        <v>46</v>
      </c>
      <c r="B41" s="70"/>
      <c r="C41" s="72"/>
      <c r="D41" s="72"/>
      <c r="E41" s="72"/>
      <c r="F41" s="72"/>
      <c r="G41" s="72"/>
      <c r="H41" s="72"/>
      <c r="I41" s="72"/>
    </row>
    <row r="42" spans="1:9" x14ac:dyDescent="0.25">
      <c r="A42" s="59"/>
      <c r="B42" s="60"/>
      <c r="C42" s="65"/>
      <c r="D42" s="65"/>
      <c r="E42" s="65"/>
      <c r="F42" s="65"/>
      <c r="G42" s="65"/>
      <c r="H42" s="65"/>
      <c r="I42" s="65"/>
    </row>
    <row r="43" spans="1:9" x14ac:dyDescent="0.25">
      <c r="A43" s="59" t="s">
        <v>47</v>
      </c>
      <c r="B43" s="60"/>
      <c r="C43" s="65"/>
      <c r="D43" s="65"/>
      <c r="E43" s="65"/>
      <c r="F43" s="65"/>
      <c r="G43" s="65"/>
      <c r="H43" s="65"/>
      <c r="I43" s="65"/>
    </row>
    <row r="44" spans="1:9" x14ac:dyDescent="0.25">
      <c r="A44" s="59"/>
      <c r="B44" s="60"/>
      <c r="C44" s="65"/>
      <c r="D44" s="65"/>
      <c r="E44" s="65"/>
      <c r="F44" s="65"/>
      <c r="G44" s="65"/>
      <c r="H44" s="65"/>
      <c r="I44" s="65"/>
    </row>
    <row r="45" spans="1:9" x14ac:dyDescent="0.25">
      <c r="A45" s="112" t="s">
        <v>48</v>
      </c>
      <c r="B45" s="73"/>
      <c r="C45" s="65"/>
      <c r="D45" s="65"/>
      <c r="E45" s="65"/>
      <c r="F45" s="65"/>
      <c r="G45" s="65"/>
      <c r="H45" s="65"/>
      <c r="I45" s="65"/>
    </row>
    <row r="46" spans="1:9" x14ac:dyDescent="0.25">
      <c r="A46" s="113" t="s">
        <v>49</v>
      </c>
      <c r="B46" s="114"/>
      <c r="C46" s="65"/>
      <c r="D46" s="65"/>
      <c r="E46" s="65"/>
      <c r="F46" s="65"/>
      <c r="G46" s="65"/>
      <c r="H46" s="65"/>
      <c r="I46" s="65"/>
    </row>
    <row r="47" spans="1:9" x14ac:dyDescent="0.25">
      <c r="A47" s="6"/>
      <c r="B47" s="6"/>
      <c r="C47" s="6"/>
      <c r="D47" s="6"/>
      <c r="E47" s="6"/>
      <c r="F47" s="6"/>
      <c r="G47" s="6"/>
      <c r="H47" s="6"/>
      <c r="I47" s="6"/>
    </row>
  </sheetData>
  <sheetProtection selectLockedCells="1"/>
  <mergeCells count="1">
    <mergeCell ref="A19:I19"/>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2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A677C2-1765-4024-8AD0-500E76A220EC}">
  <sheetPr>
    <pageSetUpPr fitToPage="1"/>
  </sheetPr>
  <dimension ref="A1:I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6" t="s">
        <v>474</v>
      </c>
      <c r="I2" s="28"/>
    </row>
    <row r="3" spans="1:9" x14ac:dyDescent="0.25">
      <c r="A3" s="6" t="s">
        <v>4</v>
      </c>
      <c r="B3" s="28" t="s">
        <v>136</v>
      </c>
      <c r="C3" s="28"/>
      <c r="D3" s="28"/>
      <c r="E3" s="7"/>
      <c r="F3" s="6"/>
      <c r="G3" s="57" t="s">
        <v>6</v>
      </c>
      <c r="H3" s="27" t="s">
        <v>475</v>
      </c>
      <c r="I3" s="29"/>
    </row>
    <row r="4" spans="1:9" ht="14.5" x14ac:dyDescent="0.35">
      <c r="A4" s="6" t="s">
        <v>8</v>
      </c>
      <c r="B4" s="85" t="s">
        <v>500</v>
      </c>
      <c r="C4" s="28"/>
      <c r="D4" s="28"/>
      <c r="E4" s="7"/>
      <c r="F4" s="6"/>
      <c r="G4" s="57" t="s">
        <v>10</v>
      </c>
      <c r="H4" s="28" t="s">
        <v>11</v>
      </c>
      <c r="I4" s="28"/>
    </row>
    <row r="5" spans="1:9" ht="14.5" x14ac:dyDescent="0.35">
      <c r="A5" s="6" t="s">
        <v>12</v>
      </c>
      <c r="B5" s="85" t="s">
        <v>501</v>
      </c>
      <c r="C5" s="29"/>
      <c r="D5" s="29"/>
      <c r="E5" s="7"/>
      <c r="F5" s="6"/>
      <c r="G5" s="57" t="s">
        <v>14</v>
      </c>
      <c r="H5" s="29" t="s">
        <v>502</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125" t="s">
        <v>503</v>
      </c>
      <c r="B9" s="126"/>
      <c r="C9" s="126"/>
      <c r="D9" s="126"/>
      <c r="E9" s="126"/>
      <c r="F9" s="126"/>
      <c r="G9" s="126"/>
      <c r="H9" s="126"/>
      <c r="I9" s="126"/>
    </row>
    <row r="10" spans="1:9" x14ac:dyDescent="0.25">
      <c r="A10" s="6" t="s">
        <v>18</v>
      </c>
      <c r="B10" s="6"/>
      <c r="C10" s="7"/>
      <c r="D10" s="7"/>
      <c r="E10" s="7"/>
      <c r="F10" s="7"/>
      <c r="G10" s="7"/>
      <c r="H10" s="7"/>
      <c r="I10" s="7"/>
    </row>
    <row r="11" spans="1:9" x14ac:dyDescent="0.25">
      <c r="A11" s="94" t="s">
        <v>490</v>
      </c>
      <c r="B11" s="6"/>
      <c r="C11" s="7"/>
      <c r="D11" s="7"/>
      <c r="E11" s="7"/>
      <c r="F11" s="7"/>
      <c r="G11" s="7"/>
      <c r="H11" s="7"/>
      <c r="I11" s="7"/>
    </row>
    <row r="12" spans="1:9" x14ac:dyDescent="0.25">
      <c r="A12" s="6" t="s">
        <v>20</v>
      </c>
      <c r="B12" s="6"/>
      <c r="C12" s="7"/>
      <c r="D12" s="7"/>
      <c r="E12" s="7"/>
      <c r="F12" s="7"/>
      <c r="G12" s="7"/>
      <c r="H12" s="7"/>
      <c r="I12" s="7"/>
    </row>
    <row r="13" spans="1:9" x14ac:dyDescent="0.25">
      <c r="A13" s="125" t="s">
        <v>504</v>
      </c>
      <c r="B13" s="127"/>
      <c r="C13" s="127"/>
      <c r="D13" s="127"/>
      <c r="E13" s="127"/>
      <c r="F13" s="127"/>
      <c r="G13" s="127"/>
      <c r="H13" s="127"/>
      <c r="I13" s="127"/>
    </row>
    <row r="14" spans="1:9" x14ac:dyDescent="0.25">
      <c r="A14" s="5" t="s">
        <v>22</v>
      </c>
      <c r="B14" s="6"/>
      <c r="C14" s="7"/>
      <c r="D14" s="7"/>
      <c r="E14" s="7"/>
      <c r="F14" s="7"/>
      <c r="G14" s="7"/>
      <c r="H14" s="7"/>
      <c r="I14" s="7"/>
    </row>
    <row r="15" spans="1:9" x14ac:dyDescent="0.25">
      <c r="A15" s="6"/>
      <c r="B15" s="6"/>
      <c r="C15" s="7"/>
      <c r="D15" s="7"/>
      <c r="E15" s="7"/>
      <c r="F15" s="7"/>
      <c r="G15" s="7"/>
      <c r="H15" s="7"/>
      <c r="I15" s="7"/>
    </row>
    <row r="16" spans="1:9" x14ac:dyDescent="0.25">
      <c r="A16" s="5" t="s">
        <v>23</v>
      </c>
      <c r="B16" s="6"/>
      <c r="C16" s="7"/>
      <c r="D16" s="7"/>
      <c r="E16" s="7"/>
      <c r="F16" s="7"/>
      <c r="G16" s="7"/>
      <c r="H16" s="7"/>
      <c r="I16" s="7"/>
    </row>
    <row r="17" spans="1:9" x14ac:dyDescent="0.25">
      <c r="A17" s="82"/>
      <c r="B17" s="7"/>
      <c r="C17" s="7"/>
      <c r="D17" s="7"/>
      <c r="E17" s="7"/>
      <c r="F17" s="7"/>
      <c r="G17" s="7"/>
      <c r="H17" s="7"/>
      <c r="I17" s="7"/>
    </row>
    <row r="18" spans="1:9" ht="13" x14ac:dyDescent="0.3">
      <c r="A18" s="119" t="s">
        <v>25</v>
      </c>
      <c r="B18" s="120"/>
      <c r="C18" s="120"/>
      <c r="D18" s="120"/>
      <c r="E18" s="120"/>
      <c r="F18" s="120"/>
      <c r="G18" s="120"/>
      <c r="H18" s="120"/>
      <c r="I18" s="121"/>
    </row>
    <row r="19" spans="1:9" x14ac:dyDescent="0.25">
      <c r="A19" s="59"/>
      <c r="B19" s="60"/>
      <c r="C19" s="61" t="s">
        <v>26</v>
      </c>
      <c r="D19" s="61" t="s">
        <v>27</v>
      </c>
      <c r="E19" s="61" t="s">
        <v>28</v>
      </c>
      <c r="F19" s="61" t="s">
        <v>29</v>
      </c>
      <c r="G19" s="61" t="s">
        <v>30</v>
      </c>
      <c r="H19" s="61" t="s">
        <v>31</v>
      </c>
      <c r="I19" s="61" t="s">
        <v>32</v>
      </c>
    </row>
    <row r="20" spans="1:9" x14ac:dyDescent="0.25">
      <c r="A20" s="59"/>
      <c r="B20" s="60"/>
      <c r="C20" s="62" t="s">
        <v>33</v>
      </c>
      <c r="D20" s="63" t="s">
        <v>33</v>
      </c>
      <c r="E20" s="62" t="s">
        <v>33</v>
      </c>
      <c r="F20" s="62" t="s">
        <v>33</v>
      </c>
      <c r="G20" s="62" t="s">
        <v>34</v>
      </c>
      <c r="H20" s="62" t="s">
        <v>34</v>
      </c>
      <c r="I20" s="62" t="s">
        <v>34</v>
      </c>
    </row>
    <row r="21" spans="1:9" x14ac:dyDescent="0.25">
      <c r="A21" s="59" t="s">
        <v>35</v>
      </c>
      <c r="B21" s="60"/>
      <c r="C21" s="64">
        <v>200000</v>
      </c>
      <c r="D21" s="65"/>
      <c r="E21" s="65"/>
      <c r="F21" s="65"/>
      <c r="G21" s="65"/>
      <c r="H21" s="65">
        <v>0</v>
      </c>
      <c r="I21" s="65">
        <v>0</v>
      </c>
    </row>
    <row r="22" spans="1:9" x14ac:dyDescent="0.25">
      <c r="A22" s="59" t="s">
        <v>36</v>
      </c>
      <c r="B22" s="60"/>
      <c r="C22" s="64">
        <v>0</v>
      </c>
      <c r="D22" s="65">
        <f t="shared" ref="D22:I22" si="0">C33</f>
        <v>0</v>
      </c>
      <c r="E22" s="65">
        <f t="shared" si="0"/>
        <v>430</v>
      </c>
      <c r="F22" s="65">
        <f t="shared" si="0"/>
        <v>2354</v>
      </c>
      <c r="G22" s="65">
        <f t="shared" si="0"/>
        <v>51548</v>
      </c>
      <c r="H22" s="65">
        <f t="shared" si="0"/>
        <v>0</v>
      </c>
      <c r="I22" s="65">
        <f t="shared" si="0"/>
        <v>0</v>
      </c>
    </row>
    <row r="23" spans="1:9" x14ac:dyDescent="0.25">
      <c r="A23" s="59" t="s">
        <v>37</v>
      </c>
      <c r="B23" s="60"/>
      <c r="C23" s="64">
        <v>0</v>
      </c>
      <c r="D23" s="65">
        <v>14945</v>
      </c>
      <c r="E23" s="65">
        <v>79614</v>
      </c>
      <c r="F23" s="65">
        <v>156898</v>
      </c>
      <c r="G23" s="65">
        <v>0</v>
      </c>
      <c r="H23" s="65">
        <v>0</v>
      </c>
      <c r="I23" s="65">
        <v>0</v>
      </c>
    </row>
    <row r="24" spans="1:9" x14ac:dyDescent="0.25">
      <c r="A24" s="59" t="s">
        <v>38</v>
      </c>
      <c r="B24" s="60"/>
      <c r="C24" s="64">
        <v>0</v>
      </c>
      <c r="D24" s="65">
        <v>14515</v>
      </c>
      <c r="E24" s="65">
        <v>77690</v>
      </c>
      <c r="F24" s="64">
        <v>107704</v>
      </c>
      <c r="G24" s="65">
        <v>51548</v>
      </c>
      <c r="H24" s="65">
        <v>0</v>
      </c>
      <c r="I24" s="65">
        <v>0</v>
      </c>
    </row>
    <row r="25" spans="1:9" x14ac:dyDescent="0.25">
      <c r="A25" s="59"/>
      <c r="B25" s="60"/>
      <c r="C25" s="64"/>
      <c r="D25" s="65"/>
      <c r="E25" s="65"/>
      <c r="F25" s="65"/>
      <c r="G25" s="65"/>
      <c r="H25" s="65"/>
      <c r="I25" s="65"/>
    </row>
    <row r="26" spans="1:9" x14ac:dyDescent="0.25">
      <c r="A26" s="59" t="s">
        <v>39</v>
      </c>
      <c r="B26" s="29"/>
      <c r="C26" s="66"/>
      <c r="D26" s="66"/>
      <c r="E26" s="66"/>
      <c r="F26" s="66"/>
      <c r="G26" s="66"/>
      <c r="H26" s="66"/>
      <c r="I26" s="64"/>
    </row>
    <row r="27" spans="1:9" x14ac:dyDescent="0.25">
      <c r="A27" s="67" t="s">
        <v>40</v>
      </c>
      <c r="B27" s="60"/>
      <c r="C27" s="64"/>
      <c r="D27" s="68"/>
      <c r="E27" s="66"/>
      <c r="F27" s="66"/>
      <c r="G27" s="66"/>
      <c r="H27" s="66"/>
      <c r="I27" s="64"/>
    </row>
    <row r="28" spans="1:9" x14ac:dyDescent="0.25">
      <c r="A28" s="69"/>
      <c r="B28" s="70"/>
      <c r="C28" s="64"/>
      <c r="D28" s="65"/>
      <c r="E28" s="65"/>
      <c r="F28" s="65"/>
      <c r="G28" s="65"/>
      <c r="H28" s="65"/>
      <c r="I28" s="65"/>
    </row>
    <row r="29" spans="1:9" x14ac:dyDescent="0.25">
      <c r="A29" s="69"/>
      <c r="B29" s="70"/>
      <c r="C29" s="64"/>
      <c r="D29" s="65"/>
      <c r="E29" s="65"/>
      <c r="F29" s="65"/>
      <c r="G29" s="65"/>
      <c r="H29" s="65"/>
      <c r="I29" s="65"/>
    </row>
    <row r="30" spans="1:9" x14ac:dyDescent="0.25">
      <c r="A30" s="69"/>
      <c r="B30" s="70"/>
      <c r="C30" s="64"/>
      <c r="D30" s="65"/>
      <c r="E30" s="65"/>
      <c r="F30" s="65"/>
      <c r="G30" s="65"/>
      <c r="H30" s="65"/>
      <c r="I30" s="65"/>
    </row>
    <row r="31" spans="1:9" x14ac:dyDescent="0.25">
      <c r="A31" s="59" t="s">
        <v>41</v>
      </c>
      <c r="B31" s="60"/>
      <c r="C31" s="64">
        <f t="shared" ref="C31:I31" si="1">SUM(C28:C30)</f>
        <v>0</v>
      </c>
      <c r="D31" s="64">
        <f t="shared" si="1"/>
        <v>0</v>
      </c>
      <c r="E31" s="64">
        <f t="shared" si="1"/>
        <v>0</v>
      </c>
      <c r="F31" s="64">
        <f t="shared" si="1"/>
        <v>0</v>
      </c>
      <c r="G31" s="64">
        <f t="shared" si="1"/>
        <v>0</v>
      </c>
      <c r="H31" s="64">
        <f t="shared" si="1"/>
        <v>0</v>
      </c>
      <c r="I31" s="64">
        <f t="shared" si="1"/>
        <v>0</v>
      </c>
    </row>
    <row r="32" spans="1:9" x14ac:dyDescent="0.25">
      <c r="A32" s="59"/>
      <c r="B32" s="60"/>
      <c r="C32" s="64"/>
      <c r="D32" s="65"/>
      <c r="E32" s="65"/>
      <c r="F32" s="65"/>
      <c r="G32" s="65"/>
      <c r="H32" s="65"/>
      <c r="I32" s="65"/>
    </row>
    <row r="33" spans="1:9" x14ac:dyDescent="0.25">
      <c r="A33" s="59" t="s">
        <v>42</v>
      </c>
      <c r="B33" s="60"/>
      <c r="C33" s="64">
        <f>+C22+C23-C24+C31</f>
        <v>0</v>
      </c>
      <c r="D33" s="64">
        <f t="shared" ref="D33:I33" si="2">+D22+D23-D24+D31</f>
        <v>430</v>
      </c>
      <c r="E33" s="64">
        <f>+E22+E23-E24+E31</f>
        <v>2354</v>
      </c>
      <c r="F33" s="64">
        <f t="shared" si="2"/>
        <v>51548</v>
      </c>
      <c r="G33" s="64">
        <f>+G22+G23-G24+G31</f>
        <v>0</v>
      </c>
      <c r="H33" s="64">
        <f>+H22+H23-H24+H31</f>
        <v>0</v>
      </c>
      <c r="I33" s="64">
        <f t="shared" si="2"/>
        <v>0</v>
      </c>
    </row>
    <row r="34" spans="1:9" x14ac:dyDescent="0.25">
      <c r="A34" s="69"/>
      <c r="B34" s="70"/>
      <c r="C34" s="71"/>
      <c r="D34" s="72"/>
      <c r="E34" s="72"/>
      <c r="F34" s="65"/>
      <c r="G34" s="65"/>
      <c r="H34" s="65"/>
      <c r="I34" s="65"/>
    </row>
    <row r="35" spans="1:9" x14ac:dyDescent="0.25">
      <c r="A35" s="59" t="s">
        <v>43</v>
      </c>
      <c r="B35" s="60"/>
      <c r="C35" s="71">
        <v>0</v>
      </c>
      <c r="D35" s="72">
        <v>93048</v>
      </c>
      <c r="E35" s="72">
        <v>22648</v>
      </c>
      <c r="F35" s="65">
        <v>0</v>
      </c>
      <c r="G35" s="65">
        <v>0</v>
      </c>
      <c r="H35" s="65">
        <v>0</v>
      </c>
      <c r="I35" s="65">
        <v>0</v>
      </c>
    </row>
    <row r="36" spans="1:9" x14ac:dyDescent="0.25">
      <c r="A36" s="69"/>
      <c r="B36" s="70"/>
      <c r="C36" s="71"/>
      <c r="D36" s="72"/>
      <c r="E36" s="72"/>
      <c r="F36" s="65"/>
      <c r="G36" s="65"/>
      <c r="H36" s="65"/>
      <c r="I36" s="65"/>
    </row>
    <row r="37" spans="1:9" x14ac:dyDescent="0.25">
      <c r="A37" s="59" t="s">
        <v>44</v>
      </c>
      <c r="B37" s="73"/>
      <c r="C37" s="74">
        <f>C33-C35</f>
        <v>0</v>
      </c>
      <c r="D37" s="74">
        <f t="shared" ref="D37:I37" si="3">D33-D35</f>
        <v>-92618</v>
      </c>
      <c r="E37" s="74">
        <f t="shared" si="3"/>
        <v>-20294</v>
      </c>
      <c r="F37" s="75">
        <f t="shared" si="3"/>
        <v>51548</v>
      </c>
      <c r="G37" s="75">
        <f t="shared" si="3"/>
        <v>0</v>
      </c>
      <c r="H37" s="75">
        <f t="shared" si="3"/>
        <v>0</v>
      </c>
      <c r="I37" s="75">
        <f t="shared" si="3"/>
        <v>0</v>
      </c>
    </row>
    <row r="38" spans="1:9" x14ac:dyDescent="0.25">
      <c r="A38" s="76"/>
      <c r="B38" s="76"/>
      <c r="C38" s="77"/>
      <c r="D38" s="77"/>
      <c r="E38" s="77"/>
      <c r="F38" s="77"/>
      <c r="G38" s="77"/>
      <c r="H38" s="77"/>
      <c r="I38" s="77"/>
    </row>
    <row r="39" spans="1:9" x14ac:dyDescent="0.25">
      <c r="A39" s="78" t="s">
        <v>45</v>
      </c>
      <c r="B39" s="28"/>
      <c r="C39" s="79"/>
      <c r="D39" s="79"/>
      <c r="E39" s="79"/>
      <c r="F39" s="79"/>
      <c r="G39" s="79"/>
      <c r="H39" s="79"/>
      <c r="I39" s="79"/>
    </row>
    <row r="40" spans="1:9" x14ac:dyDescent="0.25">
      <c r="A40" s="80" t="s">
        <v>46</v>
      </c>
      <c r="B40" s="70"/>
      <c r="C40" s="72"/>
      <c r="D40" s="72"/>
      <c r="E40" s="72"/>
      <c r="F40" s="72"/>
      <c r="G40" s="72"/>
      <c r="H40" s="72"/>
      <c r="I40" s="72"/>
    </row>
    <row r="41" spans="1:9" x14ac:dyDescent="0.25">
      <c r="A41" s="59"/>
      <c r="B41" s="60"/>
      <c r="C41" s="65"/>
      <c r="D41" s="65"/>
      <c r="E41" s="65"/>
      <c r="F41" s="65"/>
      <c r="G41" s="65"/>
      <c r="H41" s="65"/>
      <c r="I41" s="65"/>
    </row>
    <row r="42" spans="1:9" x14ac:dyDescent="0.25">
      <c r="A42" s="59" t="s">
        <v>47</v>
      </c>
      <c r="B42" s="60"/>
      <c r="C42" s="65"/>
      <c r="D42" s="65"/>
      <c r="E42" s="65"/>
      <c r="F42" s="65"/>
      <c r="G42" s="65"/>
      <c r="H42" s="65"/>
      <c r="I42" s="65"/>
    </row>
    <row r="43" spans="1:9" x14ac:dyDescent="0.25">
      <c r="A43" s="59"/>
      <c r="B43" s="60"/>
      <c r="C43" s="65"/>
      <c r="D43" s="65"/>
      <c r="E43" s="65"/>
      <c r="F43" s="65"/>
      <c r="G43" s="65"/>
      <c r="H43" s="65"/>
      <c r="I43" s="65"/>
    </row>
    <row r="44" spans="1:9" x14ac:dyDescent="0.25">
      <c r="A44" s="112" t="s">
        <v>48</v>
      </c>
      <c r="B44" s="73"/>
      <c r="C44" s="65"/>
      <c r="D44" s="65"/>
      <c r="E44" s="65"/>
      <c r="F44" s="65"/>
      <c r="G44" s="65"/>
      <c r="H44" s="65"/>
      <c r="I44" s="65"/>
    </row>
    <row r="45" spans="1:9" x14ac:dyDescent="0.25">
      <c r="A45" s="113" t="s">
        <v>49</v>
      </c>
      <c r="B45" s="114"/>
      <c r="C45" s="65"/>
      <c r="D45" s="65"/>
      <c r="E45" s="65"/>
      <c r="F45" s="65"/>
      <c r="G45" s="65"/>
      <c r="H45" s="65"/>
      <c r="I45" s="65"/>
    </row>
    <row r="46" spans="1:9" x14ac:dyDescent="0.25">
      <c r="A46" s="6"/>
      <c r="B46" s="6"/>
      <c r="C46" s="6"/>
      <c r="D46" s="6"/>
      <c r="E46" s="6"/>
      <c r="F46" s="6"/>
      <c r="G46" s="6"/>
      <c r="H46" s="6"/>
      <c r="I46" s="6"/>
    </row>
    <row r="47" spans="1:9" x14ac:dyDescent="0.25">
      <c r="A47" s="6"/>
      <c r="B47" s="6"/>
      <c r="C47" s="6"/>
      <c r="D47" s="6"/>
      <c r="E47" s="6"/>
      <c r="F47" s="6"/>
      <c r="G47" s="6"/>
      <c r="H47" s="6"/>
      <c r="I47" s="6"/>
    </row>
  </sheetData>
  <sheetProtection selectLockedCells="1"/>
  <mergeCells count="3">
    <mergeCell ref="A9:I9"/>
    <mergeCell ref="A13:I13"/>
    <mergeCell ref="A18:I18"/>
  </mergeCells>
  <printOptions horizontalCentered="1"/>
  <pageMargins left="0.75" right="0.75" top="0.6" bottom="0.55000000000000004" header="0.28000000000000003" footer="0.16"/>
  <pageSetup scale="90"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2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9CD68F-B4AA-4F9A-AA8A-24B9E8EE03CA}">
  <sheetPr>
    <pageSetUpPr fitToPage="1"/>
  </sheetPr>
  <dimension ref="A1:K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91" t="s">
        <v>591</v>
      </c>
      <c r="I2" s="28"/>
    </row>
    <row r="3" spans="1:9" x14ac:dyDescent="0.25">
      <c r="A3" s="6" t="s">
        <v>4</v>
      </c>
      <c r="B3" s="28" t="s">
        <v>592</v>
      </c>
      <c r="C3" s="28"/>
      <c r="D3" s="28"/>
      <c r="E3" s="7"/>
      <c r="F3" s="6"/>
      <c r="G3" s="57" t="s">
        <v>6</v>
      </c>
      <c r="H3" s="92" t="s">
        <v>593</v>
      </c>
      <c r="I3" s="29"/>
    </row>
    <row r="4" spans="1:9" x14ac:dyDescent="0.25">
      <c r="A4" s="6" t="s">
        <v>8</v>
      </c>
      <c r="B4" s="91" t="s">
        <v>594</v>
      </c>
      <c r="C4" s="28"/>
      <c r="D4" s="28"/>
      <c r="E4" s="7"/>
      <c r="F4" s="6"/>
      <c r="G4" s="57" t="s">
        <v>10</v>
      </c>
      <c r="H4" s="28" t="s">
        <v>11</v>
      </c>
      <c r="I4" s="28"/>
    </row>
    <row r="5" spans="1:9" x14ac:dyDescent="0.25">
      <c r="A5" s="6" t="s">
        <v>12</v>
      </c>
      <c r="B5" s="91" t="s">
        <v>63</v>
      </c>
      <c r="C5" s="29"/>
      <c r="D5" s="29"/>
      <c r="E5" s="7"/>
      <c r="F5" s="6"/>
      <c r="G5" s="57" t="s">
        <v>14</v>
      </c>
      <c r="H5" s="29" t="s">
        <v>595</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ht="27.65" customHeight="1" x14ac:dyDescent="0.25">
      <c r="A9" s="128" t="s">
        <v>596</v>
      </c>
      <c r="B9" s="127"/>
      <c r="C9" s="127"/>
      <c r="D9" s="127"/>
      <c r="E9" s="127"/>
      <c r="F9" s="127"/>
      <c r="G9" s="127"/>
      <c r="H9" s="127"/>
      <c r="I9" s="127"/>
    </row>
    <row r="10" spans="1:9" x14ac:dyDescent="0.25">
      <c r="A10" s="6" t="s">
        <v>18</v>
      </c>
      <c r="B10" s="6"/>
      <c r="C10" s="7"/>
      <c r="D10" s="7"/>
      <c r="E10" s="7"/>
      <c r="F10" s="7"/>
      <c r="G10" s="7"/>
      <c r="H10" s="7"/>
      <c r="I10" s="7"/>
    </row>
    <row r="11" spans="1:9" ht="13.15" customHeight="1" x14ac:dyDescent="0.25">
      <c r="A11" s="127" t="s">
        <v>597</v>
      </c>
      <c r="B11" s="127"/>
      <c r="C11" s="127"/>
      <c r="D11" s="127"/>
      <c r="E11" s="127"/>
      <c r="F11" s="127"/>
      <c r="G11" s="127"/>
      <c r="H11" s="127"/>
      <c r="I11" s="127"/>
    </row>
    <row r="12" spans="1:9" x14ac:dyDescent="0.25">
      <c r="A12" s="6" t="s">
        <v>20</v>
      </c>
      <c r="B12" s="6"/>
      <c r="C12" s="7"/>
      <c r="D12" s="7"/>
      <c r="E12" s="7"/>
      <c r="F12" s="7"/>
      <c r="G12" s="7"/>
      <c r="H12" s="7"/>
      <c r="I12" s="7"/>
    </row>
    <row r="13" spans="1:9" x14ac:dyDescent="0.25">
      <c r="A13" s="5" t="s">
        <v>598</v>
      </c>
      <c r="B13" s="6"/>
      <c r="C13" s="7"/>
      <c r="D13" s="7"/>
      <c r="E13" s="7"/>
      <c r="F13" s="7"/>
      <c r="G13" s="7"/>
      <c r="H13" s="7"/>
      <c r="I13" s="7"/>
    </row>
    <row r="14" spans="1:9" x14ac:dyDescent="0.25">
      <c r="A14" s="5" t="s">
        <v>22</v>
      </c>
      <c r="B14" s="6"/>
      <c r="C14" s="7"/>
      <c r="D14" s="7"/>
      <c r="E14" s="7"/>
      <c r="F14" s="7"/>
      <c r="G14" s="7"/>
      <c r="H14" s="7"/>
      <c r="I14" s="7"/>
    </row>
    <row r="15" spans="1:9" x14ac:dyDescent="0.25">
      <c r="A15" s="129" t="s">
        <v>599</v>
      </c>
      <c r="B15" s="130"/>
      <c r="C15" s="130"/>
      <c r="D15" s="130"/>
      <c r="E15" s="130"/>
      <c r="F15" s="130"/>
      <c r="G15" s="130"/>
      <c r="H15" s="130"/>
      <c r="I15" s="130"/>
    </row>
    <row r="16" spans="1:9" ht="31.15" customHeight="1" x14ac:dyDescent="0.25">
      <c r="A16" s="93" t="s">
        <v>23</v>
      </c>
      <c r="B16" s="131" t="s">
        <v>600</v>
      </c>
      <c r="C16" s="131"/>
      <c r="D16" s="131"/>
      <c r="E16" s="131"/>
      <c r="F16" s="131"/>
      <c r="G16" s="131"/>
      <c r="H16" s="131"/>
      <c r="I16" s="131"/>
    </row>
    <row r="17" spans="1:11" x14ac:dyDescent="0.25">
      <c r="A17" s="7"/>
      <c r="B17" s="7"/>
      <c r="C17" s="7"/>
      <c r="D17" s="7"/>
      <c r="E17" s="7"/>
      <c r="F17" s="7"/>
      <c r="G17" s="7"/>
      <c r="H17" s="7"/>
      <c r="I17" s="7"/>
    </row>
    <row r="18" spans="1:11" ht="13" x14ac:dyDescent="0.3">
      <c r="A18" s="119" t="s">
        <v>25</v>
      </c>
      <c r="B18" s="120"/>
      <c r="C18" s="120"/>
      <c r="D18" s="120"/>
      <c r="E18" s="120"/>
      <c r="F18" s="120"/>
      <c r="G18" s="120"/>
      <c r="H18" s="120"/>
      <c r="I18" s="121"/>
    </row>
    <row r="19" spans="1:11" x14ac:dyDescent="0.25">
      <c r="A19" s="59"/>
      <c r="B19" s="60"/>
      <c r="C19" s="61" t="s">
        <v>26</v>
      </c>
      <c r="D19" s="61" t="s">
        <v>27</v>
      </c>
      <c r="E19" s="61" t="s">
        <v>28</v>
      </c>
      <c r="F19" s="61" t="s">
        <v>29</v>
      </c>
      <c r="G19" s="61" t="s">
        <v>30</v>
      </c>
      <c r="H19" s="61" t="s">
        <v>31</v>
      </c>
      <c r="I19" s="61" t="s">
        <v>32</v>
      </c>
    </row>
    <row r="20" spans="1:11" x14ac:dyDescent="0.25">
      <c r="A20" s="59"/>
      <c r="B20" s="60"/>
      <c r="C20" s="62" t="s">
        <v>33</v>
      </c>
      <c r="D20" s="63" t="s">
        <v>33</v>
      </c>
      <c r="E20" s="62" t="s">
        <v>33</v>
      </c>
      <c r="F20" s="62" t="s">
        <v>33</v>
      </c>
      <c r="G20" s="62" t="s">
        <v>34</v>
      </c>
      <c r="H20" s="62" t="s">
        <v>34</v>
      </c>
      <c r="I20" s="62" t="s">
        <v>34</v>
      </c>
    </row>
    <row r="21" spans="1:11" x14ac:dyDescent="0.25">
      <c r="A21" s="59" t="s">
        <v>35</v>
      </c>
      <c r="B21" s="60"/>
      <c r="C21" s="64">
        <v>98176</v>
      </c>
      <c r="D21" s="65">
        <v>95449</v>
      </c>
      <c r="E21" s="65">
        <v>166398</v>
      </c>
      <c r="F21" s="65">
        <v>0</v>
      </c>
      <c r="G21" s="65">
        <v>116492</v>
      </c>
      <c r="H21" s="65">
        <v>120000</v>
      </c>
      <c r="I21" s="65">
        <v>120000</v>
      </c>
    </row>
    <row r="22" spans="1:11" x14ac:dyDescent="0.25">
      <c r="A22" s="59" t="s">
        <v>36</v>
      </c>
      <c r="B22" s="60"/>
      <c r="C22" s="64">
        <v>57720</v>
      </c>
      <c r="D22" s="65">
        <f t="shared" ref="D22:I22" si="0">C33</f>
        <v>103908</v>
      </c>
      <c r="E22" s="65">
        <f t="shared" si="0"/>
        <v>115713</v>
      </c>
      <c r="F22" s="65">
        <f t="shared" si="0"/>
        <v>129218</v>
      </c>
      <c r="G22" s="65">
        <f t="shared" si="0"/>
        <v>116980</v>
      </c>
      <c r="H22" s="65">
        <f t="shared" si="0"/>
        <v>116980</v>
      </c>
      <c r="I22" s="65">
        <f t="shared" si="0"/>
        <v>116980</v>
      </c>
    </row>
    <row r="23" spans="1:11" x14ac:dyDescent="0.25">
      <c r="A23" s="59" t="s">
        <v>37</v>
      </c>
      <c r="B23" s="60"/>
      <c r="C23" s="64">
        <v>123894</v>
      </c>
      <c r="D23" s="65">
        <v>71206</v>
      </c>
      <c r="E23" s="65">
        <v>84960</v>
      </c>
      <c r="F23" s="65">
        <v>90664</v>
      </c>
      <c r="G23" s="65">
        <v>116492</v>
      </c>
      <c r="H23" s="65">
        <v>120000</v>
      </c>
      <c r="I23" s="65">
        <v>120000</v>
      </c>
      <c r="K23" s="55"/>
    </row>
    <row r="24" spans="1:11" x14ac:dyDescent="0.25">
      <c r="A24" s="59" t="s">
        <v>38</v>
      </c>
      <c r="B24" s="60"/>
      <c r="C24" s="64">
        <v>77706</v>
      </c>
      <c r="D24" s="65">
        <v>59401</v>
      </c>
      <c r="E24" s="65">
        <v>71455</v>
      </c>
      <c r="F24" s="64">
        <v>102902</v>
      </c>
      <c r="G24" s="65">
        <v>116492</v>
      </c>
      <c r="H24" s="65">
        <v>120000</v>
      </c>
      <c r="I24" s="65">
        <v>120000</v>
      </c>
      <c r="K24" s="55"/>
    </row>
    <row r="25" spans="1:11" x14ac:dyDescent="0.25">
      <c r="A25" s="59"/>
      <c r="B25" s="60"/>
      <c r="C25" s="64"/>
      <c r="D25" s="65"/>
      <c r="E25" s="65"/>
      <c r="F25" s="65"/>
      <c r="G25" s="65"/>
      <c r="H25" s="65"/>
      <c r="I25" s="65"/>
      <c r="K25" s="56"/>
    </row>
    <row r="26" spans="1:11" x14ac:dyDescent="0.25">
      <c r="A26" s="59" t="s">
        <v>39</v>
      </c>
      <c r="B26" s="29"/>
      <c r="C26" s="66"/>
      <c r="D26" s="66"/>
      <c r="E26" s="66"/>
      <c r="F26" s="66"/>
      <c r="G26" s="66"/>
      <c r="H26" s="66"/>
      <c r="I26" s="64"/>
    </row>
    <row r="27" spans="1:11" x14ac:dyDescent="0.25">
      <c r="A27" s="67" t="s">
        <v>40</v>
      </c>
      <c r="B27" s="60"/>
      <c r="C27" s="64"/>
      <c r="D27" s="68"/>
      <c r="E27" s="66"/>
      <c r="F27" s="66"/>
      <c r="G27" s="66"/>
      <c r="H27" s="66"/>
      <c r="I27" s="64"/>
    </row>
    <row r="28" spans="1:11" x14ac:dyDescent="0.25">
      <c r="A28" s="69"/>
      <c r="B28" s="70"/>
      <c r="C28" s="64">
        <v>0</v>
      </c>
      <c r="D28" s="65">
        <v>0</v>
      </c>
      <c r="E28" s="65">
        <v>0</v>
      </c>
      <c r="F28" s="65">
        <v>0</v>
      </c>
      <c r="G28" s="65"/>
      <c r="H28" s="65"/>
      <c r="I28" s="65"/>
    </row>
    <row r="29" spans="1:11" x14ac:dyDescent="0.25">
      <c r="A29" s="69"/>
      <c r="B29" s="70"/>
      <c r="C29" s="64"/>
      <c r="D29" s="65"/>
      <c r="E29" s="65"/>
      <c r="F29" s="65"/>
      <c r="G29" s="65"/>
      <c r="H29" s="65"/>
      <c r="I29" s="65"/>
    </row>
    <row r="30" spans="1:11" x14ac:dyDescent="0.25">
      <c r="A30" s="69"/>
      <c r="B30" s="70"/>
      <c r="C30" s="64"/>
      <c r="D30" s="65"/>
      <c r="E30" s="65"/>
      <c r="F30" s="65"/>
      <c r="G30" s="65"/>
      <c r="H30" s="65"/>
      <c r="I30" s="65"/>
    </row>
    <row r="31" spans="1:11" x14ac:dyDescent="0.25">
      <c r="A31" s="59" t="s">
        <v>41</v>
      </c>
      <c r="B31" s="60"/>
      <c r="C31" s="64">
        <f t="shared" ref="C31:I31" si="1">SUM(C28:C30)</f>
        <v>0</v>
      </c>
      <c r="D31" s="64">
        <f t="shared" si="1"/>
        <v>0</v>
      </c>
      <c r="E31" s="64">
        <f t="shared" si="1"/>
        <v>0</v>
      </c>
      <c r="F31" s="64">
        <f t="shared" si="1"/>
        <v>0</v>
      </c>
      <c r="G31" s="64">
        <f t="shared" si="1"/>
        <v>0</v>
      </c>
      <c r="H31" s="64">
        <f t="shared" si="1"/>
        <v>0</v>
      </c>
      <c r="I31" s="64">
        <f t="shared" si="1"/>
        <v>0</v>
      </c>
    </row>
    <row r="32" spans="1:11" x14ac:dyDescent="0.25">
      <c r="A32" s="59"/>
      <c r="B32" s="60"/>
      <c r="C32" s="64"/>
      <c r="D32" s="65"/>
      <c r="E32" s="65"/>
      <c r="F32" s="65"/>
      <c r="G32" s="65"/>
      <c r="H32" s="65"/>
      <c r="I32" s="65"/>
    </row>
    <row r="33" spans="1:9" x14ac:dyDescent="0.25">
      <c r="A33" s="59" t="s">
        <v>42</v>
      </c>
      <c r="B33" s="60"/>
      <c r="C33" s="64">
        <f>+C22+C23-C24+C31</f>
        <v>103908</v>
      </c>
      <c r="D33" s="64">
        <f t="shared" ref="D33:I33" si="2">+D22+D23-D24+D31</f>
        <v>115713</v>
      </c>
      <c r="E33" s="64">
        <f>+E22+E23-E24+E31</f>
        <v>129218</v>
      </c>
      <c r="F33" s="64">
        <f t="shared" si="2"/>
        <v>116980</v>
      </c>
      <c r="G33" s="64">
        <f>+G22+G23-G24+G31</f>
        <v>116980</v>
      </c>
      <c r="H33" s="64">
        <f>+H22+H23-H24+H31</f>
        <v>116980</v>
      </c>
      <c r="I33" s="64">
        <f t="shared" si="2"/>
        <v>116980</v>
      </c>
    </row>
    <row r="34" spans="1:9" x14ac:dyDescent="0.25">
      <c r="A34" s="69"/>
      <c r="B34" s="70"/>
      <c r="C34" s="71"/>
      <c r="D34" s="72"/>
      <c r="E34" s="72"/>
      <c r="F34" s="65"/>
      <c r="G34" s="65"/>
      <c r="H34" s="65"/>
      <c r="I34" s="65"/>
    </row>
    <row r="35" spans="1:9" x14ac:dyDescent="0.25">
      <c r="A35" s="59" t="s">
        <v>43</v>
      </c>
      <c r="B35" s="60"/>
      <c r="C35" s="71">
        <v>16100</v>
      </c>
      <c r="D35" s="72">
        <v>0</v>
      </c>
      <c r="E35" s="72">
        <v>1305</v>
      </c>
      <c r="F35" s="65">
        <v>16252</v>
      </c>
      <c r="G35" s="65">
        <v>15000</v>
      </c>
      <c r="H35" s="65">
        <v>15000</v>
      </c>
      <c r="I35" s="65">
        <v>15000</v>
      </c>
    </row>
    <row r="36" spans="1:9" x14ac:dyDescent="0.25">
      <c r="A36" s="69"/>
      <c r="B36" s="70"/>
      <c r="C36" s="71"/>
      <c r="D36" s="72"/>
      <c r="E36" s="72"/>
      <c r="F36" s="65"/>
      <c r="G36" s="65"/>
      <c r="H36" s="65"/>
      <c r="I36" s="65"/>
    </row>
    <row r="37" spans="1:9" x14ac:dyDescent="0.25">
      <c r="A37" s="59" t="s">
        <v>44</v>
      </c>
      <c r="B37" s="73"/>
      <c r="C37" s="74">
        <f>C33-C35</f>
        <v>87808</v>
      </c>
      <c r="D37" s="74">
        <f t="shared" ref="D37:I37" si="3">D33-D35</f>
        <v>115713</v>
      </c>
      <c r="E37" s="74">
        <f t="shared" si="3"/>
        <v>127913</v>
      </c>
      <c r="F37" s="75">
        <f t="shared" si="3"/>
        <v>100728</v>
      </c>
      <c r="G37" s="75">
        <f t="shared" si="3"/>
        <v>101980</v>
      </c>
      <c r="H37" s="75">
        <f t="shared" si="3"/>
        <v>101980</v>
      </c>
      <c r="I37" s="75">
        <f t="shared" si="3"/>
        <v>101980</v>
      </c>
    </row>
    <row r="38" spans="1:9" x14ac:dyDescent="0.25">
      <c r="A38" s="76"/>
      <c r="B38" s="76"/>
      <c r="C38" s="77"/>
      <c r="D38" s="77"/>
      <c r="E38" s="77"/>
      <c r="F38" s="77"/>
      <c r="G38" s="77"/>
      <c r="H38" s="77"/>
      <c r="I38" s="77"/>
    </row>
    <row r="39" spans="1:9" x14ac:dyDescent="0.25">
      <c r="A39" s="78" t="s">
        <v>45</v>
      </c>
      <c r="B39" s="28"/>
      <c r="C39" s="79"/>
      <c r="D39" s="79"/>
      <c r="E39" s="79"/>
      <c r="F39" s="79"/>
      <c r="G39" s="79"/>
      <c r="H39" s="79"/>
      <c r="I39" s="79"/>
    </row>
    <row r="40" spans="1:9" x14ac:dyDescent="0.25">
      <c r="A40" s="80" t="s">
        <v>46</v>
      </c>
      <c r="B40" s="70"/>
      <c r="C40" s="72"/>
      <c r="D40" s="72"/>
      <c r="E40" s="72"/>
      <c r="F40" s="72"/>
      <c r="G40" s="72"/>
      <c r="H40" s="72"/>
      <c r="I40" s="72"/>
    </row>
    <row r="41" spans="1:9" x14ac:dyDescent="0.25">
      <c r="A41" s="59"/>
      <c r="B41" s="60"/>
      <c r="C41" s="65"/>
      <c r="D41" s="65"/>
      <c r="E41" s="65"/>
      <c r="F41" s="65"/>
      <c r="G41" s="65"/>
      <c r="H41" s="65"/>
      <c r="I41" s="65"/>
    </row>
    <row r="42" spans="1:9" x14ac:dyDescent="0.25">
      <c r="A42" s="59" t="s">
        <v>47</v>
      </c>
      <c r="B42" s="60"/>
      <c r="C42" s="65"/>
      <c r="D42" s="65"/>
      <c r="E42" s="65"/>
      <c r="F42" s="65"/>
      <c r="G42" s="65"/>
      <c r="H42" s="65"/>
      <c r="I42" s="65"/>
    </row>
    <row r="43" spans="1:9" x14ac:dyDescent="0.25">
      <c r="A43" s="59"/>
      <c r="B43" s="60"/>
      <c r="C43" s="65"/>
      <c r="D43" s="65"/>
      <c r="E43" s="65"/>
      <c r="F43" s="65"/>
      <c r="G43" s="65"/>
      <c r="H43" s="65"/>
      <c r="I43" s="65"/>
    </row>
    <row r="44" spans="1:9" x14ac:dyDescent="0.25">
      <c r="A44" s="112" t="s">
        <v>48</v>
      </c>
      <c r="B44" s="73"/>
      <c r="C44" s="65"/>
      <c r="D44" s="65"/>
      <c r="E44" s="65"/>
      <c r="F44" s="65"/>
      <c r="G44" s="65"/>
      <c r="H44" s="65"/>
      <c r="I44" s="65"/>
    </row>
    <row r="45" spans="1:9" x14ac:dyDescent="0.25">
      <c r="A45" s="113" t="s">
        <v>49</v>
      </c>
      <c r="B45" s="114"/>
      <c r="C45" s="65"/>
      <c r="D45" s="65"/>
      <c r="E45" s="65"/>
      <c r="F45" s="65"/>
      <c r="G45" s="65"/>
      <c r="H45" s="65"/>
      <c r="I45" s="65"/>
    </row>
    <row r="46" spans="1:9" x14ac:dyDescent="0.25">
      <c r="A46" s="6"/>
      <c r="B46" s="6"/>
      <c r="C46" s="6"/>
      <c r="D46" s="6"/>
      <c r="E46" s="6"/>
      <c r="F46" s="6"/>
      <c r="G46" s="6"/>
      <c r="H46" s="6"/>
      <c r="I46" s="6"/>
    </row>
    <row r="47" spans="1:9" x14ac:dyDescent="0.25">
      <c r="A47" s="6"/>
      <c r="B47" s="6"/>
      <c r="C47" s="6"/>
      <c r="D47" s="6"/>
      <c r="E47" s="6"/>
      <c r="F47" s="6"/>
      <c r="G47" s="6"/>
      <c r="H47" s="6"/>
      <c r="I47" s="6"/>
    </row>
  </sheetData>
  <sheetProtection selectLockedCells="1"/>
  <mergeCells count="5">
    <mergeCell ref="A9:I9"/>
    <mergeCell ref="A11:I11"/>
    <mergeCell ref="A15:I15"/>
    <mergeCell ref="B16:I16"/>
    <mergeCell ref="A18:I18"/>
  </mergeCells>
  <printOptions horizontalCentered="1"/>
  <pageMargins left="0.75" right="0.75" top="0.6" bottom="0.55000000000000004" header="0.28000000000000003" footer="0.16"/>
  <pageSetup scale="84"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2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6D0677-01A0-40B6-89DF-1B424B32DB7C}">
  <sheetPr>
    <pageSetUpPr fitToPage="1"/>
  </sheetPr>
  <dimension ref="A1:I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91" t="s">
        <v>601</v>
      </c>
      <c r="I2" s="28"/>
    </row>
    <row r="3" spans="1:9" x14ac:dyDescent="0.25">
      <c r="A3" s="6" t="s">
        <v>4</v>
      </c>
      <c r="B3" s="28" t="s">
        <v>592</v>
      </c>
      <c r="C3" s="28"/>
      <c r="D3" s="28"/>
      <c r="E3" s="7"/>
      <c r="F3" s="6"/>
      <c r="G3" s="57" t="s">
        <v>6</v>
      </c>
      <c r="H3" s="92" t="s">
        <v>602</v>
      </c>
      <c r="I3" s="29"/>
    </row>
    <row r="4" spans="1:9" x14ac:dyDescent="0.25">
      <c r="A4" s="6" t="s">
        <v>8</v>
      </c>
      <c r="B4" s="91" t="s">
        <v>603</v>
      </c>
      <c r="C4" s="28"/>
      <c r="D4" s="28"/>
      <c r="E4" s="7"/>
      <c r="F4" s="6"/>
      <c r="G4" s="57" t="s">
        <v>10</v>
      </c>
      <c r="H4" s="28" t="s">
        <v>11</v>
      </c>
      <c r="I4" s="28"/>
    </row>
    <row r="5" spans="1:9" x14ac:dyDescent="0.25">
      <c r="A5" s="6" t="s">
        <v>12</v>
      </c>
      <c r="B5" s="91" t="s">
        <v>63</v>
      </c>
      <c r="C5" s="29"/>
      <c r="D5" s="29"/>
      <c r="E5" s="7"/>
      <c r="F5" s="6"/>
      <c r="G5" s="57" t="s">
        <v>14</v>
      </c>
      <c r="H5" s="29" t="s">
        <v>604</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ht="27" customHeight="1" x14ac:dyDescent="0.25">
      <c r="A9" s="128" t="s">
        <v>605</v>
      </c>
      <c r="B9" s="127"/>
      <c r="C9" s="127"/>
      <c r="D9" s="127"/>
      <c r="E9" s="127"/>
      <c r="F9" s="127"/>
      <c r="G9" s="127"/>
      <c r="H9" s="127"/>
      <c r="I9" s="127"/>
    </row>
    <row r="10" spans="1:9" x14ac:dyDescent="0.25">
      <c r="A10" s="6" t="s">
        <v>18</v>
      </c>
      <c r="B10" s="6"/>
      <c r="C10" s="7"/>
      <c r="D10" s="7"/>
      <c r="E10" s="7"/>
      <c r="F10" s="7"/>
      <c r="G10" s="7"/>
      <c r="H10" s="7"/>
      <c r="I10" s="7"/>
    </row>
    <row r="11" spans="1:9" ht="13.15" customHeight="1" x14ac:dyDescent="0.25">
      <c r="A11" s="127" t="s">
        <v>606</v>
      </c>
      <c r="B11" s="127"/>
      <c r="C11" s="127"/>
      <c r="D11" s="127"/>
      <c r="E11" s="127"/>
      <c r="F11" s="127"/>
      <c r="G11" s="127"/>
      <c r="H11" s="127"/>
      <c r="I11" s="127"/>
    </row>
    <row r="12" spans="1:9" x14ac:dyDescent="0.25">
      <c r="A12" s="6" t="s">
        <v>20</v>
      </c>
      <c r="B12" s="6"/>
      <c r="C12" s="7"/>
      <c r="D12" s="7"/>
      <c r="E12" s="7"/>
      <c r="F12" s="7"/>
      <c r="G12" s="7"/>
      <c r="H12" s="7"/>
      <c r="I12" s="7"/>
    </row>
    <row r="13" spans="1:9" ht="13.15" customHeight="1" x14ac:dyDescent="0.25">
      <c r="A13" s="132" t="s">
        <v>607</v>
      </c>
      <c r="B13" s="132"/>
      <c r="C13" s="132"/>
      <c r="D13" s="132"/>
      <c r="E13" s="132"/>
      <c r="F13" s="132"/>
      <c r="G13" s="132"/>
      <c r="H13" s="132"/>
      <c r="I13" s="132"/>
    </row>
    <row r="14" spans="1:9" x14ac:dyDescent="0.25">
      <c r="A14" s="5" t="s">
        <v>22</v>
      </c>
      <c r="B14" s="6"/>
      <c r="C14" s="7"/>
      <c r="D14" s="7"/>
      <c r="E14" s="7"/>
      <c r="F14" s="7"/>
      <c r="G14" s="7"/>
      <c r="H14" s="7"/>
      <c r="I14" s="7"/>
    </row>
    <row r="15" spans="1:9" x14ac:dyDescent="0.25">
      <c r="A15" s="5" t="s">
        <v>599</v>
      </c>
      <c r="B15" s="6"/>
      <c r="C15" s="7"/>
      <c r="D15" s="7"/>
      <c r="E15" s="7"/>
      <c r="F15" s="7"/>
      <c r="G15" s="7"/>
      <c r="H15" s="7"/>
      <c r="I15" s="7"/>
    </row>
    <row r="16" spans="1:9" x14ac:dyDescent="0.25">
      <c r="A16" s="5" t="s">
        <v>23</v>
      </c>
      <c r="B16" s="6"/>
      <c r="C16" s="7"/>
      <c r="D16" s="7"/>
      <c r="E16" s="7"/>
      <c r="F16" s="7"/>
      <c r="G16" s="7"/>
      <c r="H16" s="7"/>
      <c r="I16" s="7"/>
    </row>
    <row r="17" spans="1:9" x14ac:dyDescent="0.25">
      <c r="A17" s="7"/>
      <c r="B17" s="7"/>
      <c r="C17" s="7"/>
      <c r="D17" s="7"/>
      <c r="E17" s="7"/>
      <c r="F17" s="7"/>
      <c r="G17" s="7"/>
      <c r="H17" s="7"/>
      <c r="I17" s="7"/>
    </row>
    <row r="18" spans="1:9" ht="13" x14ac:dyDescent="0.3">
      <c r="A18" s="119" t="s">
        <v>25</v>
      </c>
      <c r="B18" s="120"/>
      <c r="C18" s="120"/>
      <c r="D18" s="120"/>
      <c r="E18" s="120"/>
      <c r="F18" s="120"/>
      <c r="G18" s="120"/>
      <c r="H18" s="120"/>
      <c r="I18" s="121"/>
    </row>
    <row r="19" spans="1:9" x14ac:dyDescent="0.25">
      <c r="A19" s="59"/>
      <c r="B19" s="60"/>
      <c r="C19" s="61" t="s">
        <v>26</v>
      </c>
      <c r="D19" s="61" t="s">
        <v>27</v>
      </c>
      <c r="E19" s="61" t="s">
        <v>28</v>
      </c>
      <c r="F19" s="61" t="s">
        <v>29</v>
      </c>
      <c r="G19" s="61" t="s">
        <v>30</v>
      </c>
      <c r="H19" s="61" t="s">
        <v>31</v>
      </c>
      <c r="I19" s="61" t="s">
        <v>32</v>
      </c>
    </row>
    <row r="20" spans="1:9" x14ac:dyDescent="0.25">
      <c r="A20" s="59"/>
      <c r="B20" s="60"/>
      <c r="C20" s="62" t="s">
        <v>33</v>
      </c>
      <c r="D20" s="63" t="s">
        <v>33</v>
      </c>
      <c r="E20" s="62" t="s">
        <v>33</v>
      </c>
      <c r="F20" s="62" t="s">
        <v>33</v>
      </c>
      <c r="G20" s="62" t="s">
        <v>34</v>
      </c>
      <c r="H20" s="62" t="s">
        <v>34</v>
      </c>
      <c r="I20" s="62" t="s">
        <v>34</v>
      </c>
    </row>
    <row r="21" spans="1:9" x14ac:dyDescent="0.25">
      <c r="A21" s="59" t="s">
        <v>35</v>
      </c>
      <c r="B21" s="60"/>
      <c r="C21" s="64">
        <v>55843</v>
      </c>
      <c r="D21" s="65">
        <v>59058</v>
      </c>
      <c r="E21" s="65">
        <v>53936</v>
      </c>
      <c r="F21" s="65">
        <v>52709</v>
      </c>
      <c r="G21" s="65">
        <v>54679</v>
      </c>
      <c r="H21" s="65">
        <v>65000</v>
      </c>
      <c r="I21" s="65">
        <v>70000</v>
      </c>
    </row>
    <row r="22" spans="1:9" x14ac:dyDescent="0.25">
      <c r="A22" s="59" t="s">
        <v>36</v>
      </c>
      <c r="B22" s="60"/>
      <c r="C22" s="64">
        <v>17871</v>
      </c>
      <c r="D22" s="65">
        <f t="shared" ref="D22:I22" si="0">C33</f>
        <v>57302</v>
      </c>
      <c r="E22" s="65">
        <f t="shared" si="0"/>
        <v>59224</v>
      </c>
      <c r="F22" s="65">
        <f t="shared" si="0"/>
        <v>59224</v>
      </c>
      <c r="G22" s="65">
        <f t="shared" si="0"/>
        <v>61319</v>
      </c>
      <c r="H22" s="65">
        <f t="shared" si="0"/>
        <v>61319</v>
      </c>
      <c r="I22" s="65">
        <f t="shared" si="0"/>
        <v>61319</v>
      </c>
    </row>
    <row r="23" spans="1:9" x14ac:dyDescent="0.25">
      <c r="A23" s="59" t="s">
        <v>37</v>
      </c>
      <c r="B23" s="60"/>
      <c r="C23" s="64">
        <v>102028</v>
      </c>
      <c r="D23" s="65">
        <v>41472</v>
      </c>
      <c r="E23" s="65">
        <v>37144</v>
      </c>
      <c r="F23" s="65">
        <v>57826</v>
      </c>
      <c r="G23" s="65">
        <v>54679</v>
      </c>
      <c r="H23" s="65">
        <v>65000</v>
      </c>
      <c r="I23" s="65">
        <v>70000</v>
      </c>
    </row>
    <row r="24" spans="1:9" x14ac:dyDescent="0.25">
      <c r="A24" s="59" t="s">
        <v>38</v>
      </c>
      <c r="B24" s="60"/>
      <c r="C24" s="64">
        <v>96820</v>
      </c>
      <c r="D24" s="65">
        <v>39550</v>
      </c>
      <c r="E24" s="65">
        <v>37144</v>
      </c>
      <c r="F24" s="64">
        <v>55731</v>
      </c>
      <c r="G24" s="65">
        <v>54679</v>
      </c>
      <c r="H24" s="65">
        <v>65000</v>
      </c>
      <c r="I24" s="65">
        <v>70000</v>
      </c>
    </row>
    <row r="25" spans="1:9" x14ac:dyDescent="0.25">
      <c r="A25" s="59"/>
      <c r="B25" s="60"/>
      <c r="C25" s="64"/>
      <c r="D25" s="65"/>
      <c r="E25" s="65"/>
      <c r="F25" s="65"/>
      <c r="G25" s="65"/>
      <c r="H25" s="65"/>
      <c r="I25" s="65"/>
    </row>
    <row r="26" spans="1:9" x14ac:dyDescent="0.25">
      <c r="A26" s="59" t="s">
        <v>39</v>
      </c>
      <c r="B26" s="29"/>
      <c r="C26" s="66"/>
      <c r="D26" s="66"/>
      <c r="E26" s="66"/>
      <c r="F26" s="66"/>
      <c r="G26" s="66"/>
      <c r="H26" s="66"/>
      <c r="I26" s="64"/>
    </row>
    <row r="27" spans="1:9" x14ac:dyDescent="0.25">
      <c r="A27" s="67" t="s">
        <v>40</v>
      </c>
      <c r="B27" s="60"/>
      <c r="C27" s="64"/>
      <c r="D27" s="68"/>
      <c r="E27" s="66"/>
      <c r="F27" s="66"/>
      <c r="G27" s="66"/>
      <c r="H27" s="66"/>
      <c r="I27" s="64"/>
    </row>
    <row r="28" spans="1:9" x14ac:dyDescent="0.25">
      <c r="A28" s="69"/>
      <c r="B28" s="70"/>
      <c r="C28" s="64">
        <v>34223</v>
      </c>
      <c r="D28" s="65">
        <v>0</v>
      </c>
      <c r="E28" s="65">
        <v>0</v>
      </c>
      <c r="F28" s="65">
        <v>0</v>
      </c>
      <c r="G28" s="65"/>
      <c r="H28" s="65"/>
      <c r="I28" s="65"/>
    </row>
    <row r="29" spans="1:9" x14ac:dyDescent="0.25">
      <c r="A29" s="69"/>
      <c r="B29" s="70"/>
      <c r="C29" s="64"/>
      <c r="D29" s="65"/>
      <c r="E29" s="65"/>
      <c r="F29" s="65"/>
      <c r="G29" s="65"/>
      <c r="H29" s="65"/>
      <c r="I29" s="65"/>
    </row>
    <row r="30" spans="1:9" x14ac:dyDescent="0.25">
      <c r="A30" s="69"/>
      <c r="B30" s="70"/>
      <c r="C30" s="64"/>
      <c r="D30" s="65"/>
      <c r="E30" s="65"/>
      <c r="F30" s="65"/>
      <c r="G30" s="65"/>
      <c r="H30" s="65"/>
      <c r="I30" s="65"/>
    </row>
    <row r="31" spans="1:9" x14ac:dyDescent="0.25">
      <c r="A31" s="59" t="s">
        <v>41</v>
      </c>
      <c r="B31" s="60"/>
      <c r="C31" s="64">
        <f t="shared" ref="C31:I31" si="1">SUM(C28:C30)</f>
        <v>34223</v>
      </c>
      <c r="D31" s="64">
        <f t="shared" si="1"/>
        <v>0</v>
      </c>
      <c r="E31" s="64">
        <f t="shared" si="1"/>
        <v>0</v>
      </c>
      <c r="F31" s="64">
        <f t="shared" si="1"/>
        <v>0</v>
      </c>
      <c r="G31" s="64">
        <f t="shared" si="1"/>
        <v>0</v>
      </c>
      <c r="H31" s="64">
        <f t="shared" si="1"/>
        <v>0</v>
      </c>
      <c r="I31" s="64">
        <f t="shared" si="1"/>
        <v>0</v>
      </c>
    </row>
    <row r="32" spans="1:9" x14ac:dyDescent="0.25">
      <c r="A32" s="59"/>
      <c r="B32" s="60"/>
      <c r="C32" s="64"/>
      <c r="D32" s="65"/>
      <c r="E32" s="65"/>
      <c r="F32" s="65"/>
      <c r="G32" s="65"/>
      <c r="H32" s="65"/>
      <c r="I32" s="65"/>
    </row>
    <row r="33" spans="1:9" x14ac:dyDescent="0.25">
      <c r="A33" s="59" t="s">
        <v>42</v>
      </c>
      <c r="B33" s="60"/>
      <c r="C33" s="64">
        <f>+C22+C23-C24+C31</f>
        <v>57302</v>
      </c>
      <c r="D33" s="64">
        <f t="shared" ref="D33:I33" si="2">+D22+D23-D24+D31</f>
        <v>59224</v>
      </c>
      <c r="E33" s="64">
        <f>+E22+E23-E24+E31</f>
        <v>59224</v>
      </c>
      <c r="F33" s="64">
        <f t="shared" si="2"/>
        <v>61319</v>
      </c>
      <c r="G33" s="64">
        <f>+G22+G23-G24+G31</f>
        <v>61319</v>
      </c>
      <c r="H33" s="64">
        <f>+H22+H23-H24+H31</f>
        <v>61319</v>
      </c>
      <c r="I33" s="64">
        <f t="shared" si="2"/>
        <v>61319</v>
      </c>
    </row>
    <row r="34" spans="1:9" x14ac:dyDescent="0.25">
      <c r="A34" s="69"/>
      <c r="B34" s="70"/>
      <c r="C34" s="71"/>
      <c r="D34" s="72"/>
      <c r="E34" s="72"/>
      <c r="F34" s="65"/>
      <c r="G34" s="65"/>
      <c r="H34" s="65"/>
      <c r="I34" s="65"/>
    </row>
    <row r="35" spans="1:9" x14ac:dyDescent="0.25">
      <c r="A35" s="59" t="s">
        <v>43</v>
      </c>
      <c r="B35" s="60"/>
      <c r="C35" s="71">
        <v>0</v>
      </c>
      <c r="D35" s="72">
        <v>0</v>
      </c>
      <c r="E35" s="72">
        <v>0</v>
      </c>
      <c r="F35" s="65"/>
      <c r="G35" s="65">
        <v>0</v>
      </c>
      <c r="H35" s="65">
        <v>0</v>
      </c>
      <c r="I35" s="65">
        <v>0</v>
      </c>
    </row>
    <row r="36" spans="1:9" x14ac:dyDescent="0.25">
      <c r="A36" s="69"/>
      <c r="B36" s="70"/>
      <c r="C36" s="71"/>
      <c r="D36" s="72"/>
      <c r="E36" s="72"/>
      <c r="F36" s="65"/>
      <c r="G36" s="65"/>
      <c r="H36" s="65"/>
      <c r="I36" s="65"/>
    </row>
    <row r="37" spans="1:9" x14ac:dyDescent="0.25">
      <c r="A37" s="59" t="s">
        <v>44</v>
      </c>
      <c r="B37" s="73"/>
      <c r="C37" s="74">
        <f>C33-C35</f>
        <v>57302</v>
      </c>
      <c r="D37" s="74">
        <f t="shared" ref="D37:I37" si="3">D33-D35</f>
        <v>59224</v>
      </c>
      <c r="E37" s="74">
        <f t="shared" si="3"/>
        <v>59224</v>
      </c>
      <c r="F37" s="75">
        <f t="shared" si="3"/>
        <v>61319</v>
      </c>
      <c r="G37" s="75">
        <f t="shared" si="3"/>
        <v>61319</v>
      </c>
      <c r="H37" s="75">
        <f t="shared" si="3"/>
        <v>61319</v>
      </c>
      <c r="I37" s="75">
        <f t="shared" si="3"/>
        <v>61319</v>
      </c>
    </row>
    <row r="38" spans="1:9" x14ac:dyDescent="0.25">
      <c r="A38" s="76"/>
      <c r="B38" s="76"/>
      <c r="C38" s="77"/>
      <c r="D38" s="77"/>
      <c r="E38" s="77"/>
      <c r="F38" s="77"/>
      <c r="G38" s="77"/>
      <c r="H38" s="77"/>
      <c r="I38" s="77"/>
    </row>
    <row r="39" spans="1:9" x14ac:dyDescent="0.25">
      <c r="A39" s="78" t="s">
        <v>45</v>
      </c>
      <c r="B39" s="28"/>
      <c r="C39" s="79"/>
      <c r="D39" s="79"/>
      <c r="E39" s="79"/>
      <c r="F39" s="79"/>
      <c r="G39" s="79"/>
      <c r="H39" s="79"/>
      <c r="I39" s="79"/>
    </row>
    <row r="40" spans="1:9" x14ac:dyDescent="0.25">
      <c r="A40" s="80" t="s">
        <v>46</v>
      </c>
      <c r="B40" s="70"/>
      <c r="C40" s="72"/>
      <c r="D40" s="72"/>
      <c r="E40" s="72"/>
      <c r="F40" s="72"/>
      <c r="G40" s="72"/>
      <c r="H40" s="72"/>
      <c r="I40" s="72"/>
    </row>
    <row r="41" spans="1:9" x14ac:dyDescent="0.25">
      <c r="A41" s="59"/>
      <c r="B41" s="60"/>
      <c r="C41" s="65"/>
      <c r="D41" s="65"/>
      <c r="E41" s="65"/>
      <c r="F41" s="65"/>
      <c r="G41" s="65"/>
      <c r="H41" s="65"/>
      <c r="I41" s="65"/>
    </row>
    <row r="42" spans="1:9" x14ac:dyDescent="0.25">
      <c r="A42" s="59" t="s">
        <v>47</v>
      </c>
      <c r="B42" s="60"/>
      <c r="C42" s="65"/>
      <c r="D42" s="65"/>
      <c r="E42" s="65"/>
      <c r="F42" s="65"/>
      <c r="G42" s="65"/>
      <c r="H42" s="65"/>
      <c r="I42" s="65"/>
    </row>
    <row r="43" spans="1:9" x14ac:dyDescent="0.25">
      <c r="A43" s="59"/>
      <c r="B43" s="60"/>
      <c r="C43" s="65"/>
      <c r="D43" s="65"/>
      <c r="E43" s="65"/>
      <c r="F43" s="65"/>
      <c r="G43" s="65"/>
      <c r="H43" s="65"/>
      <c r="I43" s="65"/>
    </row>
    <row r="44" spans="1:9" x14ac:dyDescent="0.25">
      <c r="A44" s="112" t="s">
        <v>48</v>
      </c>
      <c r="B44" s="73"/>
      <c r="C44" s="65"/>
      <c r="D44" s="65"/>
      <c r="E44" s="65"/>
      <c r="F44" s="65"/>
      <c r="G44" s="65"/>
      <c r="H44" s="65"/>
      <c r="I44" s="65"/>
    </row>
    <row r="45" spans="1:9" x14ac:dyDescent="0.25">
      <c r="A45" s="113" t="s">
        <v>49</v>
      </c>
      <c r="B45" s="114"/>
      <c r="C45" s="65"/>
      <c r="D45" s="65"/>
      <c r="E45" s="65"/>
      <c r="F45" s="65"/>
      <c r="G45" s="65"/>
      <c r="H45" s="65"/>
      <c r="I45" s="65"/>
    </row>
    <row r="46" spans="1:9" x14ac:dyDescent="0.25">
      <c r="A46" s="6"/>
      <c r="B46" s="6"/>
      <c r="C46" s="6"/>
      <c r="D46" s="6"/>
      <c r="E46" s="6"/>
      <c r="F46" s="6"/>
      <c r="G46" s="6"/>
      <c r="H46" s="6"/>
      <c r="I46" s="6"/>
    </row>
    <row r="47" spans="1:9" x14ac:dyDescent="0.25">
      <c r="A47" s="6"/>
      <c r="B47" s="6"/>
      <c r="C47" s="6"/>
      <c r="D47" s="6"/>
      <c r="E47" s="6"/>
      <c r="F47" s="6"/>
      <c r="G47" s="6"/>
      <c r="H47" s="6"/>
      <c r="I47" s="6"/>
    </row>
  </sheetData>
  <sheetProtection selectLockedCells="1"/>
  <mergeCells count="4">
    <mergeCell ref="A9:I9"/>
    <mergeCell ref="A11:I11"/>
    <mergeCell ref="A13:I13"/>
    <mergeCell ref="A18:I18"/>
  </mergeCells>
  <printOptions horizontalCentered="1"/>
  <pageMargins left="0.75" right="0.75" top="0.6" bottom="0.55000000000000004" header="0.28000000000000003" footer="0.16"/>
  <pageSetup scale="89"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16D25E-7A4D-4654-9BFC-A31B57A0CD5B}">
  <sheetPr>
    <pageSetUpPr fitToPage="1"/>
  </sheetPr>
  <dimension ref="A1:I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6" t="s">
        <v>474</v>
      </c>
      <c r="I2" s="28"/>
    </row>
    <row r="3" spans="1:9" x14ac:dyDescent="0.25">
      <c r="A3" s="6" t="s">
        <v>4</v>
      </c>
      <c r="B3" s="28" t="s">
        <v>136</v>
      </c>
      <c r="C3" s="28"/>
      <c r="D3" s="28"/>
      <c r="E3" s="7"/>
      <c r="F3" s="6"/>
      <c r="G3" s="57" t="s">
        <v>6</v>
      </c>
      <c r="H3" s="27" t="s">
        <v>475</v>
      </c>
      <c r="I3" s="29"/>
    </row>
    <row r="4" spans="1:9" x14ac:dyDescent="0.25">
      <c r="A4" s="6" t="s">
        <v>8</v>
      </c>
      <c r="B4" s="95" t="s">
        <v>476</v>
      </c>
      <c r="C4" s="28"/>
      <c r="D4" s="28"/>
      <c r="E4" s="7"/>
      <c r="F4" s="6"/>
      <c r="G4" s="57" t="s">
        <v>10</v>
      </c>
      <c r="H4" s="28" t="s">
        <v>11</v>
      </c>
      <c r="I4" s="28"/>
    </row>
    <row r="5" spans="1:9" x14ac:dyDescent="0.25">
      <c r="A5" s="6" t="s">
        <v>12</v>
      </c>
      <c r="B5" s="95" t="s">
        <v>63</v>
      </c>
      <c r="C5" s="29"/>
      <c r="D5" s="29"/>
      <c r="E5" s="7"/>
      <c r="F5" s="6"/>
      <c r="G5" s="57" t="s">
        <v>14</v>
      </c>
      <c r="H5" s="29" t="s">
        <v>477</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122" t="s">
        <v>478</v>
      </c>
      <c r="B9" s="122"/>
      <c r="C9" s="122"/>
      <c r="D9" s="122"/>
      <c r="E9" s="122"/>
      <c r="F9" s="122"/>
      <c r="G9" s="122"/>
      <c r="H9" s="122"/>
      <c r="I9" s="122"/>
    </row>
    <row r="10" spans="1:9" x14ac:dyDescent="0.25">
      <c r="A10" s="6" t="s">
        <v>18</v>
      </c>
      <c r="B10" s="6"/>
      <c r="C10" s="7"/>
      <c r="D10" s="7"/>
      <c r="E10" s="7"/>
      <c r="F10" s="7"/>
      <c r="G10" s="7"/>
      <c r="H10" s="7"/>
      <c r="I10" s="7"/>
    </row>
    <row r="11" spans="1:9" x14ac:dyDescent="0.25">
      <c r="A11" s="94" t="s">
        <v>479</v>
      </c>
      <c r="B11" s="6"/>
      <c r="C11" s="7"/>
      <c r="D11" s="7"/>
      <c r="E11" s="7"/>
      <c r="F11" s="7"/>
      <c r="G11" s="7"/>
      <c r="H11" s="7"/>
      <c r="I11" s="7"/>
    </row>
    <row r="12" spans="1:9" x14ac:dyDescent="0.25">
      <c r="A12" s="6" t="s">
        <v>20</v>
      </c>
      <c r="B12" s="6"/>
      <c r="C12" s="7"/>
      <c r="D12" s="7"/>
      <c r="E12" s="7"/>
      <c r="F12" s="7"/>
      <c r="G12" s="7"/>
      <c r="H12" s="7"/>
      <c r="I12" s="7"/>
    </row>
    <row r="13" spans="1:9" x14ac:dyDescent="0.25">
      <c r="A13" s="94" t="s">
        <v>480</v>
      </c>
      <c r="B13" s="6"/>
      <c r="C13" s="7"/>
      <c r="D13" s="7"/>
      <c r="E13" s="7"/>
      <c r="F13" s="7"/>
      <c r="G13" s="7"/>
      <c r="H13" s="7"/>
      <c r="I13" s="7"/>
    </row>
    <row r="14" spans="1:9" x14ac:dyDescent="0.25">
      <c r="A14" s="122" t="s">
        <v>481</v>
      </c>
      <c r="B14" s="122"/>
      <c r="C14" s="122"/>
      <c r="D14" s="122"/>
      <c r="E14" s="122"/>
      <c r="F14" s="122"/>
      <c r="G14" s="122"/>
      <c r="H14" s="122"/>
      <c r="I14" s="122"/>
    </row>
    <row r="15" spans="1:9" x14ac:dyDescent="0.25">
      <c r="A15" s="5" t="s">
        <v>22</v>
      </c>
      <c r="B15" s="6"/>
      <c r="C15" s="7"/>
      <c r="D15" s="7"/>
      <c r="E15" s="7"/>
      <c r="F15" s="7"/>
      <c r="G15" s="7"/>
      <c r="H15" s="7"/>
      <c r="I15" s="7"/>
    </row>
    <row r="16" spans="1:9" ht="12.75" customHeight="1" x14ac:dyDescent="0.25">
      <c r="A16" s="6"/>
      <c r="B16" s="6"/>
      <c r="C16" s="7"/>
      <c r="D16" s="7"/>
      <c r="E16" s="7"/>
      <c r="F16" s="7"/>
      <c r="G16" s="7"/>
      <c r="H16" s="7"/>
      <c r="I16" s="7"/>
    </row>
    <row r="17" spans="1:9" x14ac:dyDescent="0.25">
      <c r="A17" s="5" t="s">
        <v>23</v>
      </c>
      <c r="B17" s="6"/>
      <c r="C17" s="7"/>
      <c r="D17" s="7"/>
      <c r="E17" s="7"/>
      <c r="F17" s="7"/>
      <c r="G17" s="7"/>
      <c r="H17" s="7"/>
      <c r="I17" s="7"/>
    </row>
    <row r="18" spans="1:9" x14ac:dyDescent="0.25">
      <c r="A18" s="7" t="s">
        <v>482</v>
      </c>
      <c r="B18" s="7"/>
      <c r="C18" s="7"/>
      <c r="D18" s="7"/>
      <c r="E18" s="7"/>
      <c r="F18" s="7"/>
      <c r="G18" s="7"/>
      <c r="H18" s="7"/>
      <c r="I18" s="7"/>
    </row>
    <row r="19" spans="1:9" ht="13" x14ac:dyDescent="0.3">
      <c r="A19" s="119" t="s">
        <v>25</v>
      </c>
      <c r="B19" s="120"/>
      <c r="C19" s="120"/>
      <c r="D19" s="120"/>
      <c r="E19" s="120"/>
      <c r="F19" s="120"/>
      <c r="G19" s="120"/>
      <c r="H19" s="120"/>
      <c r="I19" s="121"/>
    </row>
    <row r="20" spans="1:9" x14ac:dyDescent="0.25">
      <c r="A20" s="59"/>
      <c r="B20" s="60"/>
      <c r="C20" s="61" t="s">
        <v>26</v>
      </c>
      <c r="D20" s="61" t="s">
        <v>27</v>
      </c>
      <c r="E20" s="61" t="s">
        <v>28</v>
      </c>
      <c r="F20" s="61" t="s">
        <v>29</v>
      </c>
      <c r="G20" s="61" t="s">
        <v>30</v>
      </c>
      <c r="H20" s="61" t="s">
        <v>31</v>
      </c>
      <c r="I20" s="61" t="s">
        <v>32</v>
      </c>
    </row>
    <row r="21" spans="1:9" x14ac:dyDescent="0.25">
      <c r="A21" s="59"/>
      <c r="B21" s="60"/>
      <c r="C21" s="62" t="s">
        <v>33</v>
      </c>
      <c r="D21" s="63" t="s">
        <v>33</v>
      </c>
      <c r="E21" s="62" t="s">
        <v>33</v>
      </c>
      <c r="F21" s="62" t="s">
        <v>33</v>
      </c>
      <c r="G21" s="62" t="s">
        <v>34</v>
      </c>
      <c r="H21" s="62" t="s">
        <v>34</v>
      </c>
      <c r="I21" s="62" t="s">
        <v>34</v>
      </c>
    </row>
    <row r="22" spans="1:9" x14ac:dyDescent="0.25">
      <c r="A22" s="59" t="s">
        <v>35</v>
      </c>
      <c r="B22" s="60"/>
      <c r="C22" s="64">
        <v>0</v>
      </c>
      <c r="D22" s="65"/>
      <c r="E22" s="65"/>
      <c r="F22" s="65"/>
      <c r="G22" s="65"/>
      <c r="H22" s="65">
        <v>0</v>
      </c>
      <c r="I22" s="65">
        <v>0</v>
      </c>
    </row>
    <row r="23" spans="1:9" x14ac:dyDescent="0.25">
      <c r="A23" s="59" t="s">
        <v>36</v>
      </c>
      <c r="B23" s="60"/>
      <c r="C23" s="64">
        <v>170467</v>
      </c>
      <c r="D23" s="65">
        <f t="shared" ref="D23:I23" si="0">C34</f>
        <v>93324</v>
      </c>
      <c r="E23" s="65">
        <f t="shared" si="0"/>
        <v>86275</v>
      </c>
      <c r="F23" s="65">
        <f t="shared" si="0"/>
        <v>110859</v>
      </c>
      <c r="G23" s="65">
        <f t="shared" si="0"/>
        <v>25574</v>
      </c>
      <c r="H23" s="65">
        <f t="shared" si="0"/>
        <v>0</v>
      </c>
      <c r="I23" s="65">
        <f t="shared" si="0"/>
        <v>0</v>
      </c>
    </row>
    <row r="24" spans="1:9" x14ac:dyDescent="0.25">
      <c r="A24" s="59" t="s">
        <v>37</v>
      </c>
      <c r="B24" s="60"/>
      <c r="C24" s="64">
        <v>136893</v>
      </c>
      <c r="D24" s="65">
        <v>990</v>
      </c>
      <c r="E24" s="65">
        <v>24584</v>
      </c>
      <c r="F24" s="65">
        <v>0</v>
      </c>
      <c r="G24" s="65">
        <v>0</v>
      </c>
      <c r="H24" s="65">
        <v>0</v>
      </c>
      <c r="I24" s="65">
        <v>0</v>
      </c>
    </row>
    <row r="25" spans="1:9" x14ac:dyDescent="0.25">
      <c r="A25" s="59" t="s">
        <v>38</v>
      </c>
      <c r="B25" s="60"/>
      <c r="C25" s="64">
        <v>123036</v>
      </c>
      <c r="D25" s="65">
        <v>8039</v>
      </c>
      <c r="E25" s="65">
        <v>0</v>
      </c>
      <c r="F25" s="64">
        <v>0</v>
      </c>
      <c r="G25" s="65">
        <v>25574</v>
      </c>
      <c r="H25" s="65">
        <v>0</v>
      </c>
      <c r="I25" s="65">
        <v>0</v>
      </c>
    </row>
    <row r="26" spans="1:9" x14ac:dyDescent="0.25">
      <c r="A26" s="59"/>
      <c r="B26" s="60"/>
      <c r="C26" s="64"/>
      <c r="D26" s="65"/>
      <c r="E26" s="65"/>
      <c r="F26" s="65"/>
      <c r="G26" s="65"/>
      <c r="H26" s="65"/>
      <c r="I26" s="65"/>
    </row>
    <row r="27" spans="1:9" x14ac:dyDescent="0.25">
      <c r="A27" s="59" t="s">
        <v>39</v>
      </c>
      <c r="B27" s="29"/>
      <c r="C27" s="66"/>
      <c r="D27" s="66"/>
      <c r="E27" s="66"/>
      <c r="F27" s="66"/>
      <c r="G27" s="66"/>
      <c r="H27" s="66"/>
      <c r="I27" s="64"/>
    </row>
    <row r="28" spans="1:9" x14ac:dyDescent="0.25">
      <c r="A28" s="67" t="s">
        <v>40</v>
      </c>
      <c r="B28" s="60"/>
      <c r="C28" s="64"/>
      <c r="D28" s="68"/>
      <c r="E28" s="66"/>
      <c r="F28" s="66"/>
      <c r="G28" s="66"/>
      <c r="H28" s="66"/>
      <c r="I28" s="64"/>
    </row>
    <row r="29" spans="1:9" x14ac:dyDescent="0.25">
      <c r="A29" s="69" t="s">
        <v>483</v>
      </c>
      <c r="B29" s="70"/>
      <c r="C29" s="64">
        <v>-91000</v>
      </c>
      <c r="D29" s="65">
        <v>0</v>
      </c>
      <c r="E29" s="65">
        <v>0</v>
      </c>
      <c r="F29" s="65">
        <v>64715</v>
      </c>
      <c r="G29" s="65"/>
      <c r="H29" s="65"/>
      <c r="I29" s="65"/>
    </row>
    <row r="30" spans="1:9" x14ac:dyDescent="0.25">
      <c r="A30" s="69" t="s">
        <v>484</v>
      </c>
      <c r="B30" s="70"/>
      <c r="C30" s="64"/>
      <c r="D30" s="65"/>
      <c r="E30" s="65"/>
      <c r="F30" s="65">
        <v>-150000</v>
      </c>
      <c r="G30" s="65"/>
      <c r="H30" s="65"/>
      <c r="I30" s="65"/>
    </row>
    <row r="31" spans="1:9" x14ac:dyDescent="0.25">
      <c r="A31" s="69"/>
      <c r="B31" s="70"/>
      <c r="C31" s="64"/>
      <c r="D31" s="65"/>
      <c r="E31" s="65"/>
      <c r="F31" s="65"/>
      <c r="G31" s="65"/>
      <c r="H31" s="65"/>
      <c r="I31" s="65"/>
    </row>
    <row r="32" spans="1:9" x14ac:dyDescent="0.25">
      <c r="A32" s="59" t="s">
        <v>41</v>
      </c>
      <c r="B32" s="60"/>
      <c r="C32" s="64">
        <f t="shared" ref="C32:I32" si="1">SUM(C29:C31)</f>
        <v>-91000</v>
      </c>
      <c r="D32" s="64">
        <f t="shared" si="1"/>
        <v>0</v>
      </c>
      <c r="E32" s="64">
        <f t="shared" si="1"/>
        <v>0</v>
      </c>
      <c r="F32" s="64">
        <f t="shared" si="1"/>
        <v>-85285</v>
      </c>
      <c r="G32" s="64">
        <f t="shared" si="1"/>
        <v>0</v>
      </c>
      <c r="H32" s="64">
        <f t="shared" si="1"/>
        <v>0</v>
      </c>
      <c r="I32" s="64">
        <f t="shared" si="1"/>
        <v>0</v>
      </c>
    </row>
    <row r="33" spans="1:9" x14ac:dyDescent="0.25">
      <c r="A33" s="59"/>
      <c r="B33" s="60"/>
      <c r="C33" s="64"/>
      <c r="D33" s="65"/>
      <c r="E33" s="65"/>
      <c r="F33" s="65"/>
      <c r="G33" s="65"/>
      <c r="H33" s="65"/>
      <c r="I33" s="65"/>
    </row>
    <row r="34" spans="1:9" x14ac:dyDescent="0.25">
      <c r="A34" s="59" t="s">
        <v>42</v>
      </c>
      <c r="B34" s="60"/>
      <c r="C34" s="64">
        <f>+C23+C24-C25+C32</f>
        <v>93324</v>
      </c>
      <c r="D34" s="64">
        <f t="shared" ref="D34:I34" si="2">+D23+D24-D25+D32</f>
        <v>86275</v>
      </c>
      <c r="E34" s="64">
        <f>+E23+E24-E25+E32</f>
        <v>110859</v>
      </c>
      <c r="F34" s="64">
        <f t="shared" si="2"/>
        <v>25574</v>
      </c>
      <c r="G34" s="64">
        <f>+G23+G24-G25+G32</f>
        <v>0</v>
      </c>
      <c r="H34" s="64">
        <f>+H23+H24-H25+H32</f>
        <v>0</v>
      </c>
      <c r="I34" s="64">
        <f t="shared" si="2"/>
        <v>0</v>
      </c>
    </row>
    <row r="35" spans="1:9" x14ac:dyDescent="0.25">
      <c r="A35" s="69"/>
      <c r="B35" s="70"/>
      <c r="C35" s="71"/>
      <c r="D35" s="72"/>
      <c r="E35" s="72"/>
      <c r="F35" s="65"/>
      <c r="G35" s="65"/>
      <c r="H35" s="65"/>
      <c r="I35" s="65"/>
    </row>
    <row r="36" spans="1:9" x14ac:dyDescent="0.25">
      <c r="A36" s="59" t="s">
        <v>43</v>
      </c>
      <c r="B36" s="60"/>
      <c r="C36" s="71">
        <v>12809</v>
      </c>
      <c r="D36" s="72">
        <v>0</v>
      </c>
      <c r="E36" s="72">
        <v>0</v>
      </c>
      <c r="F36" s="65">
        <v>0</v>
      </c>
      <c r="G36" s="65">
        <v>0</v>
      </c>
      <c r="H36" s="65">
        <v>0</v>
      </c>
      <c r="I36" s="65">
        <v>0</v>
      </c>
    </row>
    <row r="37" spans="1:9" x14ac:dyDescent="0.25">
      <c r="A37" s="69"/>
      <c r="B37" s="70"/>
      <c r="C37" s="71"/>
      <c r="D37" s="72"/>
      <c r="E37" s="72"/>
      <c r="F37" s="65"/>
      <c r="G37" s="65"/>
      <c r="H37" s="65"/>
      <c r="I37" s="65"/>
    </row>
    <row r="38" spans="1:9" x14ac:dyDescent="0.25">
      <c r="A38" s="59" t="s">
        <v>44</v>
      </c>
      <c r="B38" s="73"/>
      <c r="C38" s="74">
        <f>C34-C36</f>
        <v>80515</v>
      </c>
      <c r="D38" s="74">
        <f t="shared" ref="D38:I38" si="3">D34-D36</f>
        <v>86275</v>
      </c>
      <c r="E38" s="74">
        <f t="shared" si="3"/>
        <v>110859</v>
      </c>
      <c r="F38" s="75">
        <f t="shared" si="3"/>
        <v>25574</v>
      </c>
      <c r="G38" s="75">
        <f t="shared" si="3"/>
        <v>0</v>
      </c>
      <c r="H38" s="75">
        <f t="shared" si="3"/>
        <v>0</v>
      </c>
      <c r="I38" s="75">
        <f t="shared" si="3"/>
        <v>0</v>
      </c>
    </row>
    <row r="39" spans="1:9" x14ac:dyDescent="0.25">
      <c r="A39" s="76"/>
      <c r="B39" s="76"/>
      <c r="C39" s="77"/>
      <c r="D39" s="77"/>
      <c r="E39" s="77"/>
      <c r="F39" s="77"/>
      <c r="G39" s="77"/>
      <c r="H39" s="77"/>
      <c r="I39" s="77"/>
    </row>
    <row r="40" spans="1:9" x14ac:dyDescent="0.25">
      <c r="A40" s="78" t="s">
        <v>45</v>
      </c>
      <c r="B40" s="28"/>
      <c r="C40" s="79"/>
      <c r="D40" s="79"/>
      <c r="E40" s="79"/>
      <c r="F40" s="79"/>
      <c r="G40" s="79"/>
      <c r="H40" s="79"/>
      <c r="I40" s="79"/>
    </row>
    <row r="41" spans="1:9" x14ac:dyDescent="0.25">
      <c r="A41" s="80" t="s">
        <v>46</v>
      </c>
      <c r="B41" s="70"/>
      <c r="C41" s="72"/>
      <c r="D41" s="72"/>
      <c r="E41" s="72"/>
      <c r="F41" s="72"/>
      <c r="G41" s="72"/>
      <c r="H41" s="72"/>
      <c r="I41" s="72"/>
    </row>
    <row r="42" spans="1:9" x14ac:dyDescent="0.25">
      <c r="A42" s="59"/>
      <c r="B42" s="60"/>
      <c r="C42" s="65"/>
      <c r="D42" s="65"/>
      <c r="E42" s="65"/>
      <c r="F42" s="65"/>
      <c r="G42" s="65"/>
      <c r="H42" s="65"/>
      <c r="I42" s="65"/>
    </row>
    <row r="43" spans="1:9" x14ac:dyDescent="0.25">
      <c r="A43" s="59" t="s">
        <v>47</v>
      </c>
      <c r="B43" s="60"/>
      <c r="C43" s="65"/>
      <c r="D43" s="65"/>
      <c r="E43" s="65"/>
      <c r="F43" s="65"/>
      <c r="G43" s="65"/>
      <c r="H43" s="65"/>
      <c r="I43" s="65"/>
    </row>
    <row r="44" spans="1:9" x14ac:dyDescent="0.25">
      <c r="A44" s="59"/>
      <c r="B44" s="60"/>
      <c r="C44" s="65"/>
      <c r="D44" s="65"/>
      <c r="E44" s="65"/>
      <c r="F44" s="65"/>
      <c r="G44" s="65"/>
      <c r="H44" s="65"/>
      <c r="I44" s="65"/>
    </row>
    <row r="45" spans="1:9" x14ac:dyDescent="0.25">
      <c r="A45" s="112" t="s">
        <v>48</v>
      </c>
      <c r="B45" s="73"/>
      <c r="C45" s="65"/>
      <c r="D45" s="65"/>
      <c r="E45" s="65"/>
      <c r="F45" s="65"/>
      <c r="G45" s="65"/>
      <c r="H45" s="65"/>
      <c r="I45" s="65"/>
    </row>
    <row r="46" spans="1:9" x14ac:dyDescent="0.25">
      <c r="A46" s="113" t="s">
        <v>49</v>
      </c>
      <c r="B46" s="114"/>
      <c r="C46" s="65"/>
      <c r="D46" s="65"/>
      <c r="E46" s="65"/>
      <c r="F46" s="65"/>
      <c r="G46" s="65"/>
      <c r="H46" s="65"/>
      <c r="I46" s="65"/>
    </row>
    <row r="47" spans="1:9" x14ac:dyDescent="0.25">
      <c r="A47" s="6"/>
      <c r="B47" s="6"/>
      <c r="C47" s="6"/>
      <c r="D47" s="6"/>
      <c r="E47" s="6"/>
      <c r="F47" s="6"/>
      <c r="G47" s="6"/>
      <c r="H47" s="6"/>
      <c r="I47" s="6"/>
    </row>
  </sheetData>
  <sheetProtection selectLockedCells="1"/>
  <mergeCells count="3">
    <mergeCell ref="A9:I9"/>
    <mergeCell ref="A14:I14"/>
    <mergeCell ref="A19:I19"/>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3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BA450A-CE9B-45EC-9EAD-2CC4A4130AC2}">
  <sheetPr>
    <pageSetUpPr fitToPage="1"/>
  </sheetPr>
  <dimension ref="A1:I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91" t="s">
        <v>608</v>
      </c>
      <c r="I2" s="28"/>
    </row>
    <row r="3" spans="1:9" x14ac:dyDescent="0.25">
      <c r="A3" s="6" t="s">
        <v>4</v>
      </c>
      <c r="B3" s="28" t="s">
        <v>592</v>
      </c>
      <c r="C3" s="28"/>
      <c r="D3" s="28"/>
      <c r="E3" s="7"/>
      <c r="F3" s="6"/>
      <c r="G3" s="57" t="s">
        <v>6</v>
      </c>
      <c r="H3" s="92" t="s">
        <v>609</v>
      </c>
      <c r="I3" s="29"/>
    </row>
    <row r="4" spans="1:9" x14ac:dyDescent="0.25">
      <c r="A4" s="6" t="s">
        <v>8</v>
      </c>
      <c r="B4" s="91" t="s">
        <v>610</v>
      </c>
      <c r="C4" s="28"/>
      <c r="D4" s="28"/>
      <c r="E4" s="7"/>
      <c r="F4" s="6"/>
      <c r="G4" s="57" t="s">
        <v>10</v>
      </c>
      <c r="H4" s="28" t="s">
        <v>11</v>
      </c>
      <c r="I4" s="28"/>
    </row>
    <row r="5" spans="1:9" x14ac:dyDescent="0.25">
      <c r="A5" s="6" t="s">
        <v>12</v>
      </c>
      <c r="B5" s="91" t="s">
        <v>63</v>
      </c>
      <c r="C5" s="29"/>
      <c r="D5" s="29"/>
      <c r="E5" s="7"/>
      <c r="F5" s="6"/>
      <c r="G5" s="57" t="s">
        <v>14</v>
      </c>
      <c r="H5" s="29" t="s">
        <v>611</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ht="28.15" customHeight="1" x14ac:dyDescent="0.25">
      <c r="A9" s="128" t="s">
        <v>612</v>
      </c>
      <c r="B9" s="127"/>
      <c r="C9" s="127"/>
      <c r="D9" s="127"/>
      <c r="E9" s="127"/>
      <c r="F9" s="127"/>
      <c r="G9" s="127"/>
      <c r="H9" s="127"/>
      <c r="I9" s="127"/>
    </row>
    <row r="10" spans="1:9" x14ac:dyDescent="0.25">
      <c r="A10" s="6" t="s">
        <v>18</v>
      </c>
      <c r="B10" s="6"/>
      <c r="C10" s="7"/>
      <c r="D10" s="7"/>
      <c r="E10" s="7"/>
      <c r="F10" s="7"/>
      <c r="G10" s="7"/>
      <c r="H10" s="7"/>
      <c r="I10" s="7"/>
    </row>
    <row r="11" spans="1:9" ht="13.15" customHeight="1" x14ac:dyDescent="0.25">
      <c r="A11" s="127" t="s">
        <v>613</v>
      </c>
      <c r="B11" s="127"/>
      <c r="C11" s="127"/>
      <c r="D11" s="127"/>
      <c r="E11" s="127"/>
      <c r="F11" s="127"/>
      <c r="G11" s="127"/>
      <c r="H11" s="127"/>
      <c r="I11" s="127"/>
    </row>
    <row r="12" spans="1:9" x14ac:dyDescent="0.25">
      <c r="A12" s="6" t="s">
        <v>20</v>
      </c>
      <c r="B12" s="6"/>
      <c r="C12" s="7"/>
      <c r="D12" s="7"/>
      <c r="E12" s="7"/>
      <c r="F12" s="7"/>
      <c r="G12" s="7"/>
      <c r="H12" s="7"/>
      <c r="I12" s="7"/>
    </row>
    <row r="13" spans="1:9" x14ac:dyDescent="0.25">
      <c r="A13" s="129" t="s">
        <v>607</v>
      </c>
      <c r="B13" s="130"/>
      <c r="C13" s="130"/>
      <c r="D13" s="130"/>
      <c r="E13" s="130"/>
      <c r="F13" s="130"/>
      <c r="G13" s="130"/>
      <c r="H13" s="130"/>
      <c r="I13" s="130"/>
    </row>
    <row r="14" spans="1:9" x14ac:dyDescent="0.25">
      <c r="A14" s="5" t="s">
        <v>22</v>
      </c>
      <c r="B14" s="6"/>
      <c r="C14" s="7"/>
      <c r="D14" s="7"/>
      <c r="E14" s="7"/>
      <c r="F14" s="7"/>
      <c r="G14" s="7"/>
      <c r="H14" s="7"/>
      <c r="I14" s="7"/>
    </row>
    <row r="15" spans="1:9" x14ac:dyDescent="0.25">
      <c r="A15" s="5" t="s">
        <v>599</v>
      </c>
      <c r="B15" s="6"/>
      <c r="C15" s="7"/>
      <c r="D15" s="7"/>
      <c r="E15" s="7"/>
      <c r="F15" s="7"/>
      <c r="G15" s="7"/>
      <c r="H15" s="7"/>
      <c r="I15" s="7"/>
    </row>
    <row r="16" spans="1:9" x14ac:dyDescent="0.25">
      <c r="A16" s="5" t="s">
        <v>23</v>
      </c>
      <c r="B16" s="6"/>
      <c r="C16" s="7"/>
      <c r="D16" s="7"/>
      <c r="E16" s="7"/>
      <c r="F16" s="7"/>
      <c r="G16" s="7"/>
      <c r="H16" s="7"/>
      <c r="I16" s="7"/>
    </row>
    <row r="17" spans="1:9" x14ac:dyDescent="0.25">
      <c r="A17" s="7"/>
      <c r="B17" s="7"/>
      <c r="C17" s="7"/>
      <c r="D17" s="7"/>
      <c r="E17" s="7"/>
      <c r="F17" s="7"/>
      <c r="G17" s="7"/>
      <c r="H17" s="7"/>
      <c r="I17" s="7"/>
    </row>
    <row r="18" spans="1:9" ht="13" x14ac:dyDescent="0.3">
      <c r="A18" s="119" t="s">
        <v>25</v>
      </c>
      <c r="B18" s="120"/>
      <c r="C18" s="120"/>
      <c r="D18" s="120"/>
      <c r="E18" s="120"/>
      <c r="F18" s="120"/>
      <c r="G18" s="120"/>
      <c r="H18" s="120"/>
      <c r="I18" s="121"/>
    </row>
    <row r="19" spans="1:9" x14ac:dyDescent="0.25">
      <c r="A19" s="59"/>
      <c r="B19" s="60"/>
      <c r="C19" s="61" t="s">
        <v>26</v>
      </c>
      <c r="D19" s="61" t="s">
        <v>27</v>
      </c>
      <c r="E19" s="61" t="s">
        <v>28</v>
      </c>
      <c r="F19" s="61" t="s">
        <v>29</v>
      </c>
      <c r="G19" s="61" t="s">
        <v>30</v>
      </c>
      <c r="H19" s="61" t="s">
        <v>31</v>
      </c>
      <c r="I19" s="61" t="s">
        <v>32</v>
      </c>
    </row>
    <row r="20" spans="1:9" x14ac:dyDescent="0.25">
      <c r="A20" s="59"/>
      <c r="B20" s="60"/>
      <c r="C20" s="62" t="s">
        <v>33</v>
      </c>
      <c r="D20" s="63" t="s">
        <v>33</v>
      </c>
      <c r="E20" s="62" t="s">
        <v>33</v>
      </c>
      <c r="F20" s="62" t="s">
        <v>33</v>
      </c>
      <c r="G20" s="62" t="s">
        <v>34</v>
      </c>
      <c r="H20" s="62" t="s">
        <v>34</v>
      </c>
      <c r="I20" s="62" t="s">
        <v>34</v>
      </c>
    </row>
    <row r="21" spans="1:9" x14ac:dyDescent="0.25">
      <c r="A21" s="59" t="s">
        <v>35</v>
      </c>
      <c r="B21" s="60"/>
      <c r="C21" s="64">
        <v>140000</v>
      </c>
      <c r="D21" s="65">
        <v>140000</v>
      </c>
      <c r="E21" s="65">
        <v>200000</v>
      </c>
      <c r="F21" s="65">
        <v>200000</v>
      </c>
      <c r="G21" s="65">
        <v>120000</v>
      </c>
      <c r="H21" s="65">
        <v>260000</v>
      </c>
      <c r="I21" s="65">
        <v>280000</v>
      </c>
    </row>
    <row r="22" spans="1:9" x14ac:dyDescent="0.25">
      <c r="A22" s="59" t="s">
        <v>36</v>
      </c>
      <c r="B22" s="60"/>
      <c r="C22" s="64">
        <v>24809</v>
      </c>
      <c r="D22" s="65">
        <f t="shared" ref="D22:I22" si="0">C33</f>
        <v>18603</v>
      </c>
      <c r="E22" s="65">
        <f t="shared" si="0"/>
        <v>58884</v>
      </c>
      <c r="F22" s="65">
        <f t="shared" si="0"/>
        <v>36800</v>
      </c>
      <c r="G22" s="65">
        <f t="shared" si="0"/>
        <v>19260</v>
      </c>
      <c r="H22" s="65">
        <f t="shared" si="0"/>
        <v>93960</v>
      </c>
      <c r="I22" s="65">
        <f t="shared" si="0"/>
        <v>93960</v>
      </c>
    </row>
    <row r="23" spans="1:9" x14ac:dyDescent="0.25">
      <c r="A23" s="59" t="s">
        <v>37</v>
      </c>
      <c r="B23" s="60"/>
      <c r="C23" s="64">
        <v>61636</v>
      </c>
      <c r="D23" s="65">
        <v>261308</v>
      </c>
      <c r="E23" s="65">
        <v>127195</v>
      </c>
      <c r="F23" s="65">
        <v>17941</v>
      </c>
      <c r="G23" s="65">
        <v>200000</v>
      </c>
      <c r="H23" s="65">
        <v>260000</v>
      </c>
      <c r="I23" s="65">
        <v>280000</v>
      </c>
    </row>
    <row r="24" spans="1:9" x14ac:dyDescent="0.25">
      <c r="A24" s="59" t="s">
        <v>38</v>
      </c>
      <c r="B24" s="60"/>
      <c r="C24" s="64">
        <v>67842</v>
      </c>
      <c r="D24" s="65">
        <v>221027</v>
      </c>
      <c r="E24" s="65">
        <v>149279</v>
      </c>
      <c r="F24" s="64">
        <v>35481</v>
      </c>
      <c r="G24" s="65">
        <v>125300</v>
      </c>
      <c r="H24" s="65">
        <v>260000</v>
      </c>
      <c r="I24" s="65">
        <v>280000</v>
      </c>
    </row>
    <row r="25" spans="1:9" x14ac:dyDescent="0.25">
      <c r="A25" s="59"/>
      <c r="B25" s="60"/>
      <c r="C25" s="64"/>
      <c r="D25" s="65"/>
      <c r="E25" s="65"/>
      <c r="F25" s="65"/>
      <c r="G25" s="65"/>
      <c r="H25" s="65"/>
      <c r="I25" s="65"/>
    </row>
    <row r="26" spans="1:9" x14ac:dyDescent="0.25">
      <c r="A26" s="59" t="s">
        <v>39</v>
      </c>
      <c r="B26" s="29"/>
      <c r="C26" s="66"/>
      <c r="D26" s="66"/>
      <c r="E26" s="66"/>
      <c r="F26" s="66"/>
      <c r="G26" s="66"/>
      <c r="H26" s="66"/>
      <c r="I26" s="64"/>
    </row>
    <row r="27" spans="1:9" x14ac:dyDescent="0.25">
      <c r="A27" s="67" t="s">
        <v>40</v>
      </c>
      <c r="B27" s="60"/>
      <c r="C27" s="64"/>
      <c r="D27" s="68"/>
      <c r="E27" s="66"/>
      <c r="F27" s="66"/>
      <c r="G27" s="66"/>
      <c r="H27" s="66"/>
      <c r="I27" s="64"/>
    </row>
    <row r="28" spans="1:9" x14ac:dyDescent="0.25">
      <c r="A28" s="69"/>
      <c r="B28" s="70"/>
      <c r="C28" s="64">
        <v>0</v>
      </c>
      <c r="D28" s="65">
        <v>0</v>
      </c>
      <c r="E28" s="65">
        <v>0</v>
      </c>
      <c r="F28" s="65"/>
      <c r="G28" s="65"/>
      <c r="H28" s="65"/>
      <c r="I28" s="65"/>
    </row>
    <row r="29" spans="1:9" x14ac:dyDescent="0.25">
      <c r="A29" s="69"/>
      <c r="B29" s="70"/>
      <c r="C29" s="64"/>
      <c r="D29" s="65"/>
      <c r="E29" s="65"/>
      <c r="F29" s="65"/>
      <c r="G29" s="65"/>
      <c r="H29" s="65"/>
      <c r="I29" s="65"/>
    </row>
    <row r="30" spans="1:9" x14ac:dyDescent="0.25">
      <c r="A30" s="69"/>
      <c r="B30" s="70"/>
      <c r="C30" s="64"/>
      <c r="D30" s="65"/>
      <c r="E30" s="65"/>
      <c r="F30" s="65"/>
      <c r="G30" s="65"/>
      <c r="H30" s="65"/>
      <c r="I30" s="65"/>
    </row>
    <row r="31" spans="1:9" x14ac:dyDescent="0.25">
      <c r="A31" s="59" t="s">
        <v>41</v>
      </c>
      <c r="B31" s="60"/>
      <c r="C31" s="64">
        <f t="shared" ref="C31:I31" si="1">SUM(C28:C30)</f>
        <v>0</v>
      </c>
      <c r="D31" s="64">
        <f t="shared" si="1"/>
        <v>0</v>
      </c>
      <c r="E31" s="64">
        <f t="shared" si="1"/>
        <v>0</v>
      </c>
      <c r="F31" s="64">
        <f t="shared" si="1"/>
        <v>0</v>
      </c>
      <c r="G31" s="64">
        <f t="shared" si="1"/>
        <v>0</v>
      </c>
      <c r="H31" s="64">
        <f t="shared" si="1"/>
        <v>0</v>
      </c>
      <c r="I31" s="64">
        <f t="shared" si="1"/>
        <v>0</v>
      </c>
    </row>
    <row r="32" spans="1:9" x14ac:dyDescent="0.25">
      <c r="A32" s="59"/>
      <c r="B32" s="60"/>
      <c r="C32" s="64"/>
      <c r="D32" s="65"/>
      <c r="E32" s="65"/>
      <c r="F32" s="65"/>
      <c r="G32" s="65"/>
      <c r="H32" s="65"/>
      <c r="I32" s="65"/>
    </row>
    <row r="33" spans="1:9" x14ac:dyDescent="0.25">
      <c r="A33" s="59" t="s">
        <v>42</v>
      </c>
      <c r="B33" s="60"/>
      <c r="C33" s="64">
        <f>+C22+C23-C24+C31</f>
        <v>18603</v>
      </c>
      <c r="D33" s="64">
        <f t="shared" ref="D33:I33" si="2">+D22+D23-D24+D31</f>
        <v>58884</v>
      </c>
      <c r="E33" s="64">
        <f>+E22+E23-E24+E31</f>
        <v>36800</v>
      </c>
      <c r="F33" s="64">
        <f t="shared" si="2"/>
        <v>19260</v>
      </c>
      <c r="G33" s="64">
        <f>+G22+G23-G24+G31</f>
        <v>93960</v>
      </c>
      <c r="H33" s="64">
        <f>+H22+H23-H24+H31</f>
        <v>93960</v>
      </c>
      <c r="I33" s="64">
        <f t="shared" si="2"/>
        <v>93960</v>
      </c>
    </row>
    <row r="34" spans="1:9" x14ac:dyDescent="0.25">
      <c r="A34" s="69"/>
      <c r="B34" s="70"/>
      <c r="C34" s="71"/>
      <c r="D34" s="72"/>
      <c r="E34" s="72"/>
      <c r="F34" s="65"/>
      <c r="G34" s="65"/>
      <c r="H34" s="65"/>
      <c r="I34" s="65"/>
    </row>
    <row r="35" spans="1:9" x14ac:dyDescent="0.25">
      <c r="A35" s="59" t="s">
        <v>43</v>
      </c>
      <c r="B35" s="60"/>
      <c r="C35" s="71">
        <v>8843</v>
      </c>
      <c r="D35" s="72">
        <v>104670</v>
      </c>
      <c r="E35" s="72">
        <v>842</v>
      </c>
      <c r="F35" s="65">
        <f>212000+13947</f>
        <v>225947</v>
      </c>
      <c r="G35" s="65">
        <v>90000</v>
      </c>
      <c r="H35" s="65">
        <v>90000</v>
      </c>
      <c r="I35" s="65">
        <v>90000</v>
      </c>
    </row>
    <row r="36" spans="1:9" x14ac:dyDescent="0.25">
      <c r="A36" s="69"/>
      <c r="B36" s="70"/>
      <c r="C36" s="71"/>
      <c r="D36" s="72"/>
      <c r="E36" s="72"/>
      <c r="F36" s="65"/>
      <c r="G36" s="65"/>
      <c r="H36" s="65"/>
      <c r="I36" s="65"/>
    </row>
    <row r="37" spans="1:9" x14ac:dyDescent="0.25">
      <c r="A37" s="59" t="s">
        <v>44</v>
      </c>
      <c r="B37" s="73"/>
      <c r="C37" s="74">
        <f>C33-C35</f>
        <v>9760</v>
      </c>
      <c r="D37" s="74">
        <f t="shared" ref="D37:I37" si="3">D33-D35</f>
        <v>-45786</v>
      </c>
      <c r="E37" s="74">
        <f t="shared" si="3"/>
        <v>35958</v>
      </c>
      <c r="F37" s="75">
        <f t="shared" si="3"/>
        <v>-206687</v>
      </c>
      <c r="G37" s="75">
        <f>G33-G35</f>
        <v>3960</v>
      </c>
      <c r="H37" s="75">
        <f t="shared" si="3"/>
        <v>3960</v>
      </c>
      <c r="I37" s="75">
        <f t="shared" si="3"/>
        <v>3960</v>
      </c>
    </row>
    <row r="38" spans="1:9" x14ac:dyDescent="0.25">
      <c r="A38" s="76"/>
      <c r="B38" s="76"/>
      <c r="C38" s="77"/>
      <c r="D38" s="77"/>
      <c r="E38" s="77"/>
      <c r="F38" s="77"/>
      <c r="G38" s="77"/>
      <c r="H38" s="77"/>
      <c r="I38" s="77"/>
    </row>
    <row r="39" spans="1:9" x14ac:dyDescent="0.25">
      <c r="A39" s="78" t="s">
        <v>45</v>
      </c>
      <c r="B39" s="28"/>
      <c r="C39" s="79"/>
      <c r="D39" s="79"/>
      <c r="E39" s="79"/>
      <c r="F39" s="79"/>
      <c r="G39" s="79"/>
      <c r="H39" s="79"/>
      <c r="I39" s="79"/>
    </row>
    <row r="40" spans="1:9" x14ac:dyDescent="0.25">
      <c r="A40" s="80" t="s">
        <v>46</v>
      </c>
      <c r="B40" s="70"/>
      <c r="C40" s="72"/>
      <c r="D40" s="72"/>
      <c r="E40" s="72"/>
      <c r="F40" s="72"/>
      <c r="G40" s="72"/>
      <c r="H40" s="72"/>
      <c r="I40" s="72"/>
    </row>
    <row r="41" spans="1:9" x14ac:dyDescent="0.25">
      <c r="A41" s="59"/>
      <c r="B41" s="60"/>
      <c r="C41" s="65"/>
      <c r="D41" s="65"/>
      <c r="E41" s="65"/>
      <c r="F41" s="65"/>
      <c r="G41" s="65"/>
      <c r="H41" s="65"/>
      <c r="I41" s="65"/>
    </row>
    <row r="42" spans="1:9" x14ac:dyDescent="0.25">
      <c r="A42" s="59" t="s">
        <v>47</v>
      </c>
      <c r="B42" s="60"/>
      <c r="C42" s="65"/>
      <c r="D42" s="65"/>
      <c r="E42" s="65"/>
      <c r="F42" s="65"/>
      <c r="G42" s="65"/>
      <c r="H42" s="65"/>
      <c r="I42" s="65"/>
    </row>
    <row r="43" spans="1:9" x14ac:dyDescent="0.25">
      <c r="A43" s="59"/>
      <c r="B43" s="60"/>
      <c r="C43" s="65"/>
      <c r="D43" s="65"/>
      <c r="E43" s="65"/>
      <c r="F43" s="65"/>
      <c r="G43" s="65"/>
      <c r="H43" s="65"/>
      <c r="I43" s="65"/>
    </row>
    <row r="44" spans="1:9" x14ac:dyDescent="0.25">
      <c r="A44" s="112" t="s">
        <v>48</v>
      </c>
      <c r="B44" s="73"/>
      <c r="C44" s="65"/>
      <c r="D44" s="65"/>
      <c r="E44" s="65"/>
      <c r="F44" s="65"/>
      <c r="G44" s="65"/>
      <c r="H44" s="65"/>
      <c r="I44" s="65"/>
    </row>
    <row r="45" spans="1:9" x14ac:dyDescent="0.25">
      <c r="A45" s="113" t="s">
        <v>49</v>
      </c>
      <c r="B45" s="114"/>
      <c r="C45" s="65"/>
      <c r="D45" s="65"/>
      <c r="E45" s="65"/>
      <c r="F45" s="65"/>
      <c r="G45" s="65"/>
      <c r="H45" s="65"/>
      <c r="I45" s="65"/>
    </row>
    <row r="46" spans="1:9" x14ac:dyDescent="0.25">
      <c r="A46" s="6"/>
      <c r="B46" s="6"/>
      <c r="C46" s="6"/>
      <c r="D46" s="6"/>
      <c r="E46" s="6"/>
      <c r="F46" s="6"/>
      <c r="G46" s="6"/>
      <c r="H46" s="6"/>
      <c r="I46" s="6"/>
    </row>
    <row r="47" spans="1:9" x14ac:dyDescent="0.25">
      <c r="A47" s="6"/>
      <c r="B47" s="6"/>
      <c r="C47" s="6"/>
      <c r="D47" s="6"/>
      <c r="E47" s="6"/>
      <c r="F47" s="6"/>
      <c r="G47" s="6"/>
      <c r="H47" s="6"/>
      <c r="I47" s="6"/>
    </row>
  </sheetData>
  <sheetProtection selectLockedCells="1"/>
  <mergeCells count="4">
    <mergeCell ref="A9:I9"/>
    <mergeCell ref="A11:I11"/>
    <mergeCell ref="A13:I13"/>
    <mergeCell ref="A18:I18"/>
  </mergeCells>
  <printOptions horizontalCentered="1"/>
  <pageMargins left="0.75" right="0.75" top="0.6" bottom="0.55000000000000004" header="0.28000000000000003" footer="0.16"/>
  <pageSetup scale="89"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3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92AD5-B2F9-4BC8-8A4E-1362F23000BC}">
  <sheetPr>
    <pageSetUpPr fitToPage="1"/>
  </sheetPr>
  <dimension ref="A1:K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38" t="s">
        <v>0</v>
      </c>
      <c r="B2" s="39" t="s">
        <v>1</v>
      </c>
      <c r="C2" s="39"/>
      <c r="D2" s="39"/>
      <c r="E2" s="40"/>
      <c r="F2" s="38"/>
      <c r="G2" s="41" t="s">
        <v>2</v>
      </c>
      <c r="H2" s="42" t="s">
        <v>284</v>
      </c>
      <c r="I2" s="39"/>
    </row>
    <row r="3" spans="1:9" x14ac:dyDescent="0.25">
      <c r="A3" s="38" t="s">
        <v>4</v>
      </c>
      <c r="B3" s="39" t="s">
        <v>233</v>
      </c>
      <c r="C3" s="39"/>
      <c r="D3" s="39"/>
      <c r="E3" s="40"/>
      <c r="F3" s="38"/>
      <c r="G3" s="41" t="s">
        <v>6</v>
      </c>
      <c r="H3" s="43" t="s">
        <v>285</v>
      </c>
      <c r="I3" s="44"/>
    </row>
    <row r="4" spans="1:9" x14ac:dyDescent="0.25">
      <c r="A4" s="38" t="s">
        <v>8</v>
      </c>
      <c r="B4" s="58" t="s">
        <v>286</v>
      </c>
      <c r="C4" s="39"/>
      <c r="D4" s="39"/>
      <c r="E4" s="40"/>
      <c r="F4" s="38"/>
      <c r="G4" s="41" t="s">
        <v>10</v>
      </c>
      <c r="H4" s="42" t="s">
        <v>11</v>
      </c>
      <c r="I4" s="39"/>
    </row>
    <row r="5" spans="1:9" x14ac:dyDescent="0.25">
      <c r="A5" s="38" t="s">
        <v>12</v>
      </c>
      <c r="B5" s="42" t="s">
        <v>214</v>
      </c>
      <c r="C5" s="44"/>
      <c r="D5" s="44"/>
      <c r="E5" s="40"/>
      <c r="F5" s="38"/>
      <c r="G5" s="41" t="s">
        <v>14</v>
      </c>
      <c r="H5" s="43" t="s">
        <v>287</v>
      </c>
      <c r="I5" s="44"/>
    </row>
    <row r="6" spans="1:9" x14ac:dyDescent="0.25">
      <c r="A6" s="38"/>
      <c r="B6" s="38"/>
      <c r="C6" s="38"/>
      <c r="D6" s="38"/>
      <c r="E6" s="38"/>
      <c r="F6" s="38"/>
      <c r="G6" s="38"/>
      <c r="H6" s="38"/>
      <c r="I6" s="38"/>
    </row>
    <row r="7" spans="1:9" x14ac:dyDescent="0.25">
      <c r="A7" s="38"/>
      <c r="B7" s="38"/>
      <c r="C7" s="38"/>
      <c r="D7" s="38"/>
      <c r="E7" s="38"/>
      <c r="F7" s="38"/>
      <c r="G7" s="38"/>
      <c r="H7" s="38"/>
      <c r="I7" s="38"/>
    </row>
    <row r="8" spans="1:9" x14ac:dyDescent="0.25">
      <c r="A8" s="38" t="s">
        <v>16</v>
      </c>
      <c r="B8" s="38"/>
      <c r="C8" s="40"/>
      <c r="D8" s="40"/>
      <c r="E8" s="40"/>
      <c r="F8" s="40"/>
      <c r="G8" s="40"/>
      <c r="H8" s="40"/>
      <c r="I8" s="40"/>
    </row>
    <row r="9" spans="1:9" x14ac:dyDescent="0.25">
      <c r="A9" s="38" t="s">
        <v>245</v>
      </c>
      <c r="B9" s="38"/>
      <c r="C9" s="40"/>
      <c r="D9" s="40"/>
      <c r="E9" s="40"/>
      <c r="F9" s="40"/>
      <c r="G9" s="40"/>
      <c r="H9" s="40"/>
      <c r="I9" s="40"/>
    </row>
    <row r="10" spans="1:9" x14ac:dyDescent="0.25">
      <c r="A10" s="38" t="s">
        <v>288</v>
      </c>
      <c r="B10" s="38"/>
      <c r="C10" s="40"/>
      <c r="D10" s="40"/>
      <c r="E10" s="40"/>
      <c r="F10" s="40"/>
      <c r="G10" s="40"/>
      <c r="H10" s="40"/>
      <c r="I10" s="40"/>
    </row>
    <row r="11" spans="1:9" x14ac:dyDescent="0.25">
      <c r="A11" s="38" t="s">
        <v>18</v>
      </c>
      <c r="B11" s="38"/>
      <c r="C11" s="40"/>
      <c r="D11" s="40"/>
      <c r="E11" s="40"/>
      <c r="F11" s="40"/>
      <c r="G11" s="40"/>
      <c r="H11" s="40"/>
      <c r="I11" s="40"/>
    </row>
    <row r="12" spans="1:9" x14ac:dyDescent="0.25">
      <c r="A12" s="45" t="s">
        <v>289</v>
      </c>
      <c r="B12" s="38"/>
      <c r="C12" s="40"/>
      <c r="D12" s="40"/>
      <c r="E12" s="40"/>
      <c r="F12" s="40"/>
      <c r="G12" s="40"/>
      <c r="H12" s="40"/>
      <c r="I12" s="40"/>
    </row>
    <row r="13" spans="1:9" x14ac:dyDescent="0.25">
      <c r="A13" s="38" t="s">
        <v>20</v>
      </c>
      <c r="B13" s="38"/>
      <c r="C13" s="40"/>
      <c r="D13" s="40"/>
      <c r="E13" s="40"/>
      <c r="F13" s="40"/>
      <c r="G13" s="40"/>
      <c r="H13" s="40"/>
      <c r="I13" s="40"/>
    </row>
    <row r="14" spans="1:9" x14ac:dyDescent="0.25">
      <c r="A14" s="45" t="s">
        <v>290</v>
      </c>
      <c r="B14" s="38"/>
      <c r="C14" s="40"/>
      <c r="D14" s="40"/>
      <c r="E14" s="40"/>
      <c r="F14" s="40"/>
      <c r="G14" s="40"/>
      <c r="H14" s="40"/>
      <c r="I14" s="40"/>
    </row>
    <row r="15" spans="1:9" x14ac:dyDescent="0.25">
      <c r="A15" s="45" t="s">
        <v>291</v>
      </c>
      <c r="B15" s="38"/>
      <c r="C15" s="40"/>
      <c r="D15" s="40"/>
      <c r="E15" s="40"/>
      <c r="F15" s="40"/>
      <c r="G15" s="40"/>
      <c r="H15" s="40"/>
      <c r="I15" s="40"/>
    </row>
    <row r="16" spans="1:9" x14ac:dyDescent="0.25">
      <c r="A16" s="45" t="s">
        <v>22</v>
      </c>
      <c r="B16" s="38"/>
      <c r="C16" s="40"/>
      <c r="D16" s="40"/>
      <c r="E16" s="40"/>
      <c r="F16" s="40"/>
      <c r="G16" s="40"/>
      <c r="H16" s="40"/>
      <c r="I16" s="40"/>
    </row>
    <row r="17" spans="1:11" x14ac:dyDescent="0.25">
      <c r="A17" s="38"/>
      <c r="B17" s="38"/>
      <c r="C17" s="40"/>
      <c r="D17" s="40"/>
      <c r="E17" s="40"/>
      <c r="F17" s="40"/>
      <c r="G17" s="40"/>
      <c r="H17" s="40"/>
      <c r="I17" s="40"/>
    </row>
    <row r="18" spans="1:11" x14ac:dyDescent="0.25">
      <c r="A18" s="45" t="s">
        <v>23</v>
      </c>
      <c r="B18" s="38"/>
      <c r="C18" s="40"/>
      <c r="D18" s="40"/>
      <c r="E18" s="40"/>
      <c r="F18" s="40"/>
      <c r="G18" s="40"/>
      <c r="H18" s="40"/>
      <c r="I18" s="40"/>
    </row>
    <row r="19" spans="1:11" x14ac:dyDescent="0.25">
      <c r="A19" s="5"/>
      <c r="B19" s="6"/>
      <c r="C19" s="6"/>
      <c r="D19" s="5" t="s">
        <v>292</v>
      </c>
      <c r="E19" s="7"/>
      <c r="F19" s="7"/>
      <c r="G19" s="7"/>
      <c r="H19" s="7"/>
      <c r="I19" s="7"/>
    </row>
    <row r="20" spans="1:11" ht="13" x14ac:dyDescent="0.3">
      <c r="A20" s="119" t="s">
        <v>25</v>
      </c>
      <c r="B20" s="120"/>
      <c r="C20" s="120"/>
      <c r="D20" s="120"/>
      <c r="E20" s="120"/>
      <c r="F20" s="120"/>
      <c r="G20" s="120"/>
      <c r="H20" s="120"/>
      <c r="I20" s="121"/>
    </row>
    <row r="21" spans="1:11" x14ac:dyDescent="0.25">
      <c r="A21" s="59"/>
      <c r="B21" s="60"/>
      <c r="C21" s="61" t="s">
        <v>26</v>
      </c>
      <c r="D21" s="61" t="s">
        <v>27</v>
      </c>
      <c r="E21" s="61" t="s">
        <v>28</v>
      </c>
      <c r="F21" s="61" t="s">
        <v>29</v>
      </c>
      <c r="G21" s="61" t="s">
        <v>30</v>
      </c>
      <c r="H21" s="61" t="s">
        <v>31</v>
      </c>
      <c r="I21" s="61" t="s">
        <v>32</v>
      </c>
    </row>
    <row r="22" spans="1:11" x14ac:dyDescent="0.25">
      <c r="A22" s="59"/>
      <c r="B22" s="60"/>
      <c r="C22" s="62" t="s">
        <v>33</v>
      </c>
      <c r="D22" s="63" t="s">
        <v>33</v>
      </c>
      <c r="E22" s="62" t="s">
        <v>33</v>
      </c>
      <c r="F22" s="62" t="s">
        <v>33</v>
      </c>
      <c r="G22" s="62" t="s">
        <v>34</v>
      </c>
      <c r="H22" s="62" t="s">
        <v>34</v>
      </c>
      <c r="I22" s="62" t="s">
        <v>34</v>
      </c>
    </row>
    <row r="23" spans="1:11" x14ac:dyDescent="0.25">
      <c r="A23" s="59" t="s">
        <v>35</v>
      </c>
      <c r="B23" s="60"/>
      <c r="C23" s="64">
        <v>1417000</v>
      </c>
      <c r="D23" s="65"/>
      <c r="E23" s="65"/>
      <c r="F23" s="65"/>
      <c r="G23" s="65"/>
      <c r="H23" s="65">
        <v>0</v>
      </c>
      <c r="I23" s="65">
        <v>0</v>
      </c>
    </row>
    <row r="24" spans="1:11" x14ac:dyDescent="0.25">
      <c r="A24" s="59" t="s">
        <v>36</v>
      </c>
      <c r="B24" s="60"/>
      <c r="C24" s="64">
        <v>66929</v>
      </c>
      <c r="D24" s="65">
        <f t="shared" ref="D24:I24" si="0">C35</f>
        <v>100774</v>
      </c>
      <c r="E24" s="65">
        <f t="shared" si="0"/>
        <v>152493</v>
      </c>
      <c r="F24" s="65">
        <f t="shared" si="0"/>
        <v>195467</v>
      </c>
      <c r="G24" s="65">
        <f t="shared" si="0"/>
        <v>202734</v>
      </c>
      <c r="H24" s="65">
        <f t="shared" si="0"/>
        <v>2734</v>
      </c>
      <c r="I24" s="65">
        <f t="shared" si="0"/>
        <v>2734</v>
      </c>
    </row>
    <row r="25" spans="1:11" x14ac:dyDescent="0.25">
      <c r="A25" s="59" t="s">
        <v>37</v>
      </c>
      <c r="B25" s="60"/>
      <c r="C25" s="64">
        <v>551960</v>
      </c>
      <c r="D25" s="65">
        <v>863263</v>
      </c>
      <c r="E25" s="65">
        <v>624109</v>
      </c>
      <c r="F25" s="65">
        <v>651949</v>
      </c>
      <c r="G25" s="65">
        <v>460000</v>
      </c>
      <c r="H25" s="65">
        <v>0</v>
      </c>
      <c r="I25" s="65">
        <v>0</v>
      </c>
      <c r="K25" s="46"/>
    </row>
    <row r="26" spans="1:11" x14ac:dyDescent="0.25">
      <c r="A26" s="59" t="s">
        <v>38</v>
      </c>
      <c r="B26" s="60"/>
      <c r="C26" s="64">
        <v>518115</v>
      </c>
      <c r="D26" s="65">
        <v>811544</v>
      </c>
      <c r="E26" s="65">
        <v>581135</v>
      </c>
      <c r="F26" s="64">
        <v>644682</v>
      </c>
      <c r="G26" s="65">
        <v>660000</v>
      </c>
      <c r="H26" s="65">
        <v>0</v>
      </c>
      <c r="I26" s="65">
        <v>0</v>
      </c>
    </row>
    <row r="27" spans="1:11" x14ac:dyDescent="0.25">
      <c r="A27" s="59"/>
      <c r="B27" s="60"/>
      <c r="C27" s="64"/>
      <c r="D27" s="65"/>
      <c r="E27" s="65"/>
      <c r="F27" s="65"/>
      <c r="G27" s="65"/>
      <c r="H27" s="65"/>
      <c r="I27" s="65"/>
    </row>
    <row r="28" spans="1:11" x14ac:dyDescent="0.25">
      <c r="A28" s="59" t="s">
        <v>39</v>
      </c>
      <c r="B28" s="29"/>
      <c r="C28" s="66"/>
      <c r="D28" s="66"/>
      <c r="E28" s="66"/>
      <c r="F28" s="66"/>
      <c r="G28" s="66"/>
      <c r="H28" s="66"/>
      <c r="I28" s="64"/>
    </row>
    <row r="29" spans="1:11" x14ac:dyDescent="0.25">
      <c r="A29" s="67" t="s">
        <v>40</v>
      </c>
      <c r="B29" s="60"/>
      <c r="C29" s="64"/>
      <c r="D29" s="68"/>
      <c r="E29" s="66"/>
      <c r="F29" s="66"/>
      <c r="G29" s="66"/>
      <c r="H29" s="66"/>
      <c r="I29" s="64"/>
    </row>
    <row r="30" spans="1:11" x14ac:dyDescent="0.25">
      <c r="A30" s="69"/>
      <c r="B30" s="70"/>
      <c r="C30" s="64">
        <v>0</v>
      </c>
      <c r="D30" s="65">
        <v>0</v>
      </c>
      <c r="E30" s="65">
        <v>0</v>
      </c>
      <c r="F30" s="65">
        <v>0</v>
      </c>
      <c r="G30" s="65"/>
      <c r="H30" s="65"/>
      <c r="I30" s="65"/>
    </row>
    <row r="31" spans="1:11" x14ac:dyDescent="0.25">
      <c r="A31" s="69"/>
      <c r="B31" s="70"/>
      <c r="C31" s="64"/>
      <c r="D31" s="65"/>
      <c r="E31" s="65"/>
      <c r="F31" s="65"/>
      <c r="G31" s="65"/>
      <c r="H31" s="65"/>
      <c r="I31" s="65"/>
    </row>
    <row r="32" spans="1:11" x14ac:dyDescent="0.25">
      <c r="A32" s="69"/>
      <c r="B32" s="70"/>
      <c r="C32" s="64"/>
      <c r="D32" s="65"/>
      <c r="E32" s="65"/>
      <c r="F32" s="65"/>
      <c r="G32" s="65"/>
      <c r="H32" s="65"/>
      <c r="I32" s="65"/>
    </row>
    <row r="33" spans="1:9" x14ac:dyDescent="0.25">
      <c r="A33" s="59" t="s">
        <v>41</v>
      </c>
      <c r="B33" s="60"/>
      <c r="C33" s="64">
        <f t="shared" ref="C33:I33" si="1">SUM(C30:C32)</f>
        <v>0</v>
      </c>
      <c r="D33" s="64">
        <f t="shared" si="1"/>
        <v>0</v>
      </c>
      <c r="E33" s="64">
        <f t="shared" si="1"/>
        <v>0</v>
      </c>
      <c r="F33" s="64">
        <f t="shared" si="1"/>
        <v>0</v>
      </c>
      <c r="G33" s="64">
        <f t="shared" si="1"/>
        <v>0</v>
      </c>
      <c r="H33" s="64">
        <f t="shared" si="1"/>
        <v>0</v>
      </c>
      <c r="I33" s="64">
        <f t="shared" si="1"/>
        <v>0</v>
      </c>
    </row>
    <row r="34" spans="1:9" x14ac:dyDescent="0.25">
      <c r="A34" s="59"/>
      <c r="B34" s="60"/>
      <c r="C34" s="64"/>
      <c r="D34" s="65"/>
      <c r="E34" s="65"/>
      <c r="F34" s="65"/>
      <c r="G34" s="65"/>
      <c r="H34" s="65"/>
      <c r="I34" s="65"/>
    </row>
    <row r="35" spans="1:9" x14ac:dyDescent="0.25">
      <c r="A35" s="59" t="s">
        <v>42</v>
      </c>
      <c r="B35" s="60"/>
      <c r="C35" s="64">
        <f>+C24+C25-C26+C33</f>
        <v>100774</v>
      </c>
      <c r="D35" s="64">
        <f t="shared" ref="D35:I35" si="2">+D24+D25-D26+D33</f>
        <v>152493</v>
      </c>
      <c r="E35" s="64">
        <f>+E24+E25-E26+E33</f>
        <v>195467</v>
      </c>
      <c r="F35" s="64">
        <f t="shared" si="2"/>
        <v>202734</v>
      </c>
      <c r="G35" s="64">
        <f>+G24+G25-G26+G33</f>
        <v>2734</v>
      </c>
      <c r="H35" s="64">
        <f>+H24+H25-H26+H33</f>
        <v>2734</v>
      </c>
      <c r="I35" s="64">
        <f t="shared" si="2"/>
        <v>2734</v>
      </c>
    </row>
    <row r="36" spans="1:9" x14ac:dyDescent="0.25">
      <c r="A36" s="69"/>
      <c r="B36" s="70"/>
      <c r="C36" s="71"/>
      <c r="D36" s="72"/>
      <c r="E36" s="72"/>
      <c r="F36" s="65"/>
      <c r="G36" s="65"/>
      <c r="H36" s="65"/>
      <c r="I36" s="65"/>
    </row>
    <row r="37" spans="1:9" x14ac:dyDescent="0.25">
      <c r="A37" s="59" t="s">
        <v>43</v>
      </c>
      <c r="B37" s="60"/>
      <c r="C37" s="71">
        <v>741054</v>
      </c>
      <c r="D37" s="72">
        <v>467848</v>
      </c>
      <c r="E37" s="72">
        <v>508182</v>
      </c>
      <c r="F37" s="65">
        <v>757194</v>
      </c>
      <c r="G37" s="65">
        <v>0</v>
      </c>
      <c r="H37" s="65">
        <v>0</v>
      </c>
      <c r="I37" s="65">
        <v>0</v>
      </c>
    </row>
    <row r="38" spans="1:9" x14ac:dyDescent="0.25">
      <c r="A38" s="69"/>
      <c r="B38" s="70"/>
      <c r="C38" s="71"/>
      <c r="D38" s="72"/>
      <c r="E38" s="72"/>
      <c r="F38" s="65"/>
      <c r="G38" s="65"/>
      <c r="H38" s="65"/>
      <c r="I38" s="65"/>
    </row>
    <row r="39" spans="1:9" x14ac:dyDescent="0.25">
      <c r="A39" s="59" t="s">
        <v>44</v>
      </c>
      <c r="B39" s="73"/>
      <c r="C39" s="74">
        <f>C35-C37</f>
        <v>-640280</v>
      </c>
      <c r="D39" s="74">
        <f t="shared" ref="D39:I39" si="3">D35-D37</f>
        <v>-315355</v>
      </c>
      <c r="E39" s="74">
        <f t="shared" si="3"/>
        <v>-312715</v>
      </c>
      <c r="F39" s="75">
        <f t="shared" si="3"/>
        <v>-554460</v>
      </c>
      <c r="G39" s="75">
        <f t="shared" si="3"/>
        <v>2734</v>
      </c>
      <c r="H39" s="75">
        <f t="shared" si="3"/>
        <v>2734</v>
      </c>
      <c r="I39" s="75">
        <f t="shared" si="3"/>
        <v>2734</v>
      </c>
    </row>
    <row r="40" spans="1:9" x14ac:dyDescent="0.25">
      <c r="A40" s="76"/>
      <c r="B40" s="76"/>
      <c r="C40" s="77"/>
      <c r="D40" s="77"/>
      <c r="E40" s="77"/>
      <c r="F40" s="77"/>
      <c r="G40" s="77"/>
      <c r="H40" s="77"/>
      <c r="I40" s="77"/>
    </row>
    <row r="41" spans="1:9" x14ac:dyDescent="0.25">
      <c r="A41" s="78" t="s">
        <v>45</v>
      </c>
      <c r="B41" s="28"/>
      <c r="C41" s="79"/>
      <c r="D41" s="79"/>
      <c r="E41" s="79"/>
      <c r="F41" s="79"/>
      <c r="G41" s="79"/>
      <c r="H41" s="79"/>
      <c r="I41" s="79"/>
    </row>
    <row r="42" spans="1:9" x14ac:dyDescent="0.25">
      <c r="A42" s="80" t="s">
        <v>46</v>
      </c>
      <c r="B42" s="70"/>
      <c r="C42" s="72"/>
      <c r="D42" s="72"/>
      <c r="E42" s="72"/>
      <c r="F42" s="72"/>
      <c r="G42" s="72"/>
      <c r="H42" s="72"/>
      <c r="I42" s="72"/>
    </row>
    <row r="43" spans="1:9" x14ac:dyDescent="0.25">
      <c r="A43" s="59"/>
      <c r="B43" s="60"/>
      <c r="C43" s="65"/>
      <c r="D43" s="65"/>
      <c r="E43" s="65"/>
      <c r="F43" s="65"/>
      <c r="G43" s="65"/>
      <c r="H43" s="65"/>
      <c r="I43" s="65"/>
    </row>
    <row r="44" spans="1:9" x14ac:dyDescent="0.25">
      <c r="A44" s="59" t="s">
        <v>47</v>
      </c>
      <c r="B44" s="60"/>
      <c r="C44" s="65"/>
      <c r="D44" s="65"/>
      <c r="E44" s="65"/>
      <c r="F44" s="65"/>
      <c r="G44" s="65"/>
      <c r="H44" s="65"/>
      <c r="I44" s="65"/>
    </row>
    <row r="45" spans="1:9" x14ac:dyDescent="0.25">
      <c r="A45" s="59"/>
      <c r="B45" s="60"/>
      <c r="C45" s="65"/>
      <c r="D45" s="65"/>
      <c r="E45" s="65"/>
      <c r="F45" s="65"/>
      <c r="G45" s="65"/>
      <c r="H45" s="65"/>
      <c r="I45" s="65"/>
    </row>
    <row r="46" spans="1:9" x14ac:dyDescent="0.25">
      <c r="A46" s="112" t="s">
        <v>48</v>
      </c>
      <c r="B46" s="73"/>
      <c r="C46" s="65"/>
      <c r="D46" s="65"/>
      <c r="E46" s="65"/>
      <c r="F46" s="65"/>
      <c r="G46" s="65"/>
      <c r="H46" s="65"/>
      <c r="I46" s="65"/>
    </row>
    <row r="47" spans="1:9" x14ac:dyDescent="0.25">
      <c r="A47" s="113" t="s">
        <v>49</v>
      </c>
      <c r="B47" s="114"/>
      <c r="C47" s="65"/>
      <c r="D47" s="65"/>
      <c r="E47" s="65"/>
      <c r="F47" s="65"/>
      <c r="G47" s="65"/>
      <c r="H47" s="65"/>
      <c r="I47" s="65"/>
    </row>
  </sheetData>
  <sheetProtection selectLockedCells="1"/>
  <mergeCells count="1">
    <mergeCell ref="A20:I20"/>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3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706752-623F-4709-BA77-4B638D44F6BD}">
  <sheetPr>
    <pageSetUpPr fitToPage="1"/>
  </sheetPr>
  <dimension ref="A1:I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6" t="s">
        <v>474</v>
      </c>
      <c r="I2" s="28"/>
    </row>
    <row r="3" spans="1:9" x14ac:dyDescent="0.25">
      <c r="A3" s="6" t="s">
        <v>4</v>
      </c>
      <c r="B3" s="28" t="s">
        <v>136</v>
      </c>
      <c r="C3" s="28"/>
      <c r="D3" s="28"/>
      <c r="E3" s="7"/>
      <c r="F3" s="6"/>
      <c r="G3" s="57" t="s">
        <v>6</v>
      </c>
      <c r="H3" s="27" t="s">
        <v>475</v>
      </c>
      <c r="I3" s="29"/>
    </row>
    <row r="4" spans="1:9" x14ac:dyDescent="0.25">
      <c r="A4" s="6" t="s">
        <v>8</v>
      </c>
      <c r="B4" s="42" t="s">
        <v>505</v>
      </c>
      <c r="C4" s="28"/>
      <c r="D4" s="28"/>
      <c r="E4" s="7"/>
      <c r="F4" s="6"/>
      <c r="G4" s="57" t="s">
        <v>10</v>
      </c>
      <c r="H4" s="28" t="s">
        <v>11</v>
      </c>
      <c r="I4" s="28"/>
    </row>
    <row r="5" spans="1:9" x14ac:dyDescent="0.25">
      <c r="A5" s="6" t="s">
        <v>12</v>
      </c>
      <c r="B5" s="26" t="s">
        <v>143</v>
      </c>
      <c r="C5" s="29"/>
      <c r="D5" s="29"/>
      <c r="E5" s="7"/>
      <c r="F5" s="6"/>
      <c r="G5" s="57" t="s">
        <v>14</v>
      </c>
      <c r="H5" s="29" t="s">
        <v>506</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122" t="s">
        <v>507</v>
      </c>
      <c r="B9" s="122"/>
      <c r="C9" s="122"/>
      <c r="D9" s="122"/>
      <c r="E9" s="122"/>
      <c r="F9" s="122"/>
      <c r="G9" s="122"/>
      <c r="H9" s="122"/>
      <c r="I9" s="122"/>
    </row>
    <row r="10" spans="1:9" x14ac:dyDescent="0.25">
      <c r="A10" s="6" t="s">
        <v>18</v>
      </c>
      <c r="B10" s="6"/>
      <c r="C10" s="7"/>
      <c r="D10" s="7"/>
      <c r="E10" s="7"/>
      <c r="F10" s="7"/>
      <c r="G10" s="7"/>
      <c r="H10" s="7"/>
      <c r="I10" s="7"/>
    </row>
    <row r="11" spans="1:9" x14ac:dyDescent="0.25">
      <c r="A11" s="53" t="s">
        <v>490</v>
      </c>
      <c r="B11" s="6"/>
      <c r="C11" s="7"/>
      <c r="D11" s="7"/>
      <c r="E11" s="7"/>
      <c r="F11" s="7"/>
      <c r="G11" s="7"/>
      <c r="H11" s="7"/>
      <c r="I11" s="7"/>
    </row>
    <row r="12" spans="1:9" x14ac:dyDescent="0.25">
      <c r="A12" s="6" t="s">
        <v>20</v>
      </c>
      <c r="B12" s="6"/>
      <c r="C12" s="7"/>
      <c r="D12" s="7"/>
      <c r="E12" s="7"/>
      <c r="F12" s="7"/>
      <c r="G12" s="7"/>
      <c r="H12" s="7"/>
      <c r="I12" s="7"/>
    </row>
    <row r="13" spans="1:9" x14ac:dyDescent="0.25">
      <c r="A13" s="54" t="s">
        <v>508</v>
      </c>
      <c r="B13" s="6"/>
      <c r="C13" s="7"/>
      <c r="D13" s="7"/>
      <c r="E13" s="7"/>
      <c r="F13" s="7"/>
      <c r="G13" s="7"/>
      <c r="H13" s="7"/>
      <c r="I13" s="7"/>
    </row>
    <row r="14" spans="1:9" x14ac:dyDescent="0.25">
      <c r="A14" s="5" t="s">
        <v>22</v>
      </c>
      <c r="B14" s="6"/>
      <c r="C14" s="7"/>
      <c r="D14" s="7"/>
      <c r="E14" s="7"/>
      <c r="F14" s="7"/>
      <c r="G14" s="7"/>
      <c r="H14" s="7"/>
      <c r="I14" s="7"/>
    </row>
    <row r="15" spans="1:9" x14ac:dyDescent="0.25">
      <c r="A15" s="6"/>
      <c r="B15" s="6"/>
      <c r="C15" s="7"/>
      <c r="D15" s="7"/>
      <c r="E15" s="7"/>
      <c r="F15" s="7"/>
      <c r="G15" s="7"/>
      <c r="H15" s="7"/>
      <c r="I15" s="7"/>
    </row>
    <row r="16" spans="1:9" x14ac:dyDescent="0.25">
      <c r="A16" s="5" t="s">
        <v>23</v>
      </c>
      <c r="B16" s="6"/>
      <c r="C16" s="7"/>
      <c r="D16" s="7"/>
      <c r="E16" s="7"/>
      <c r="F16" s="7"/>
      <c r="G16" s="7"/>
      <c r="H16" s="7"/>
      <c r="I16" s="7"/>
    </row>
    <row r="17" spans="1:9" ht="13" x14ac:dyDescent="0.3">
      <c r="A17" s="7"/>
      <c r="B17" s="90"/>
      <c r="C17" s="7"/>
      <c r="D17" s="7"/>
      <c r="E17" s="7"/>
      <c r="F17" s="7"/>
      <c r="G17" s="7"/>
      <c r="H17" s="7"/>
      <c r="I17" s="7"/>
    </row>
    <row r="18" spans="1:9" ht="13" x14ac:dyDescent="0.3">
      <c r="A18" s="119" t="s">
        <v>25</v>
      </c>
      <c r="B18" s="120"/>
      <c r="C18" s="120"/>
      <c r="D18" s="120"/>
      <c r="E18" s="120"/>
      <c r="F18" s="120"/>
      <c r="G18" s="120"/>
      <c r="H18" s="120"/>
      <c r="I18" s="121"/>
    </row>
    <row r="19" spans="1:9" x14ac:dyDescent="0.25">
      <c r="A19" s="59"/>
      <c r="B19" s="60"/>
      <c r="C19" s="61" t="s">
        <v>26</v>
      </c>
      <c r="D19" s="61" t="s">
        <v>27</v>
      </c>
      <c r="E19" s="61" t="s">
        <v>28</v>
      </c>
      <c r="F19" s="61" t="s">
        <v>29</v>
      </c>
      <c r="G19" s="61" t="s">
        <v>30</v>
      </c>
      <c r="H19" s="61" t="s">
        <v>31</v>
      </c>
      <c r="I19" s="61" t="s">
        <v>32</v>
      </c>
    </row>
    <row r="20" spans="1:9" x14ac:dyDescent="0.25">
      <c r="A20" s="59"/>
      <c r="B20" s="60"/>
      <c r="C20" s="62" t="s">
        <v>33</v>
      </c>
      <c r="D20" s="63" t="s">
        <v>33</v>
      </c>
      <c r="E20" s="62" t="s">
        <v>33</v>
      </c>
      <c r="F20" s="62" t="s">
        <v>33</v>
      </c>
      <c r="G20" s="62" t="s">
        <v>34</v>
      </c>
      <c r="H20" s="62" t="s">
        <v>34</v>
      </c>
      <c r="I20" s="62" t="s">
        <v>34</v>
      </c>
    </row>
    <row r="21" spans="1:9" x14ac:dyDescent="0.25">
      <c r="A21" s="59" t="s">
        <v>35</v>
      </c>
      <c r="B21" s="60"/>
      <c r="C21" s="64"/>
      <c r="D21" s="65"/>
      <c r="E21" s="65"/>
      <c r="F21" s="65"/>
      <c r="G21" s="65"/>
      <c r="H21" s="65">
        <v>0</v>
      </c>
      <c r="I21" s="65">
        <v>0</v>
      </c>
    </row>
    <row r="22" spans="1:9" x14ac:dyDescent="0.25">
      <c r="A22" s="59" t="s">
        <v>36</v>
      </c>
      <c r="B22" s="60"/>
      <c r="C22" s="64">
        <v>246</v>
      </c>
      <c r="D22" s="65">
        <f t="shared" ref="D22:I22" si="0">C33</f>
        <v>568</v>
      </c>
      <c r="E22" s="65">
        <f t="shared" si="0"/>
        <v>252</v>
      </c>
      <c r="F22" s="65">
        <f t="shared" si="0"/>
        <v>11</v>
      </c>
      <c r="G22" s="65">
        <f t="shared" si="0"/>
        <v>11</v>
      </c>
      <c r="H22" s="65">
        <f t="shared" si="0"/>
        <v>0</v>
      </c>
      <c r="I22" s="65">
        <f t="shared" si="0"/>
        <v>0</v>
      </c>
    </row>
    <row r="23" spans="1:9" x14ac:dyDescent="0.25">
      <c r="A23" s="59" t="s">
        <v>37</v>
      </c>
      <c r="B23" s="60"/>
      <c r="C23" s="64">
        <v>33448</v>
      </c>
      <c r="D23" s="65">
        <v>7769</v>
      </c>
      <c r="E23" s="65">
        <v>1509</v>
      </c>
      <c r="F23" s="65">
        <v>0</v>
      </c>
      <c r="G23" s="65">
        <v>0</v>
      </c>
      <c r="H23" s="65">
        <v>0</v>
      </c>
      <c r="I23" s="65">
        <v>0</v>
      </c>
    </row>
    <row r="24" spans="1:9" x14ac:dyDescent="0.25">
      <c r="A24" s="59" t="s">
        <v>38</v>
      </c>
      <c r="B24" s="60"/>
      <c r="C24" s="64">
        <v>33126</v>
      </c>
      <c r="D24" s="65">
        <v>8085</v>
      </c>
      <c r="E24" s="65">
        <v>1750</v>
      </c>
      <c r="F24" s="64">
        <v>0</v>
      </c>
      <c r="G24" s="65">
        <v>11</v>
      </c>
      <c r="H24" s="65">
        <v>0</v>
      </c>
      <c r="I24" s="65">
        <v>0</v>
      </c>
    </row>
    <row r="25" spans="1:9" x14ac:dyDescent="0.25">
      <c r="A25" s="59"/>
      <c r="B25" s="60"/>
      <c r="C25" s="64"/>
      <c r="D25" s="65"/>
      <c r="E25" s="65"/>
      <c r="F25" s="65"/>
      <c r="G25" s="65"/>
      <c r="H25" s="65"/>
      <c r="I25" s="65"/>
    </row>
    <row r="26" spans="1:9" x14ac:dyDescent="0.25">
      <c r="A26" s="59" t="s">
        <v>39</v>
      </c>
      <c r="B26" s="29"/>
      <c r="C26" s="66"/>
      <c r="D26" s="66"/>
      <c r="E26" s="66"/>
      <c r="F26" s="66"/>
      <c r="G26" s="66"/>
      <c r="H26" s="66"/>
      <c r="I26" s="64"/>
    </row>
    <row r="27" spans="1:9" x14ac:dyDescent="0.25">
      <c r="A27" s="67" t="s">
        <v>40</v>
      </c>
      <c r="B27" s="60"/>
      <c r="C27" s="64"/>
      <c r="D27" s="68"/>
      <c r="E27" s="66"/>
      <c r="F27" s="66"/>
      <c r="G27" s="66"/>
      <c r="H27" s="66"/>
      <c r="I27" s="64"/>
    </row>
    <row r="28" spans="1:9" x14ac:dyDescent="0.25">
      <c r="A28" s="69"/>
      <c r="B28" s="70"/>
      <c r="C28" s="64"/>
      <c r="D28" s="65"/>
      <c r="E28" s="65"/>
      <c r="F28" s="65"/>
      <c r="G28" s="65"/>
      <c r="H28" s="65"/>
      <c r="I28" s="65"/>
    </row>
    <row r="29" spans="1:9" x14ac:dyDescent="0.25">
      <c r="A29" s="69"/>
      <c r="B29" s="70"/>
      <c r="C29" s="64"/>
      <c r="D29" s="65"/>
      <c r="E29" s="65"/>
      <c r="F29" s="65"/>
      <c r="G29" s="65"/>
      <c r="H29" s="65"/>
      <c r="I29" s="65"/>
    </row>
    <row r="30" spans="1:9" x14ac:dyDescent="0.25">
      <c r="A30" s="69"/>
      <c r="B30" s="70"/>
      <c r="C30" s="64"/>
      <c r="D30" s="65"/>
      <c r="E30" s="65"/>
      <c r="F30" s="65"/>
      <c r="G30" s="65"/>
      <c r="H30" s="65"/>
      <c r="I30" s="65"/>
    </row>
    <row r="31" spans="1:9" x14ac:dyDescent="0.25">
      <c r="A31" s="59" t="s">
        <v>41</v>
      </c>
      <c r="B31" s="60"/>
      <c r="C31" s="64">
        <f t="shared" ref="C31:I31" si="1">SUM(C28:C30)</f>
        <v>0</v>
      </c>
      <c r="D31" s="64">
        <f t="shared" si="1"/>
        <v>0</v>
      </c>
      <c r="E31" s="64">
        <f t="shared" si="1"/>
        <v>0</v>
      </c>
      <c r="F31" s="64">
        <f t="shared" si="1"/>
        <v>0</v>
      </c>
      <c r="G31" s="64">
        <f t="shared" si="1"/>
        <v>0</v>
      </c>
      <c r="H31" s="64">
        <f t="shared" si="1"/>
        <v>0</v>
      </c>
      <c r="I31" s="64">
        <f t="shared" si="1"/>
        <v>0</v>
      </c>
    </row>
    <row r="32" spans="1:9" x14ac:dyDescent="0.25">
      <c r="A32" s="59"/>
      <c r="B32" s="60"/>
      <c r="C32" s="64"/>
      <c r="D32" s="65"/>
      <c r="E32" s="65"/>
      <c r="F32" s="65"/>
      <c r="G32" s="65"/>
      <c r="H32" s="65"/>
      <c r="I32" s="65"/>
    </row>
    <row r="33" spans="1:9" x14ac:dyDescent="0.25">
      <c r="A33" s="59" t="s">
        <v>42</v>
      </c>
      <c r="B33" s="60"/>
      <c r="C33" s="64">
        <f>+C22+C23-C24+C31</f>
        <v>568</v>
      </c>
      <c r="D33" s="64">
        <f t="shared" ref="D33:I33" si="2">+D22+D23-D24+D31</f>
        <v>252</v>
      </c>
      <c r="E33" s="64">
        <f>+E22+E23-E24+E31</f>
        <v>11</v>
      </c>
      <c r="F33" s="64">
        <f t="shared" si="2"/>
        <v>11</v>
      </c>
      <c r="G33" s="64">
        <f>+G22+G23-G24+G31</f>
        <v>0</v>
      </c>
      <c r="H33" s="64">
        <f>+H22+H23-H24+H31</f>
        <v>0</v>
      </c>
      <c r="I33" s="64">
        <f t="shared" si="2"/>
        <v>0</v>
      </c>
    </row>
    <row r="34" spans="1:9" x14ac:dyDescent="0.25">
      <c r="A34" s="69"/>
      <c r="B34" s="70"/>
      <c r="C34" s="71"/>
      <c r="D34" s="72"/>
      <c r="E34" s="72"/>
      <c r="F34" s="65"/>
      <c r="G34" s="65"/>
      <c r="H34" s="65"/>
      <c r="I34" s="65"/>
    </row>
    <row r="35" spans="1:9" x14ac:dyDescent="0.25">
      <c r="A35" s="59" t="s">
        <v>43</v>
      </c>
      <c r="B35" s="60"/>
      <c r="C35" s="71">
        <v>8097</v>
      </c>
      <c r="D35" s="72">
        <v>0</v>
      </c>
      <c r="E35" s="72">
        <v>0</v>
      </c>
      <c r="F35" s="65">
        <v>0</v>
      </c>
      <c r="G35" s="65">
        <v>0</v>
      </c>
      <c r="H35" s="65">
        <v>0</v>
      </c>
      <c r="I35" s="65">
        <v>0</v>
      </c>
    </row>
    <row r="36" spans="1:9" x14ac:dyDescent="0.25">
      <c r="A36" s="69"/>
      <c r="B36" s="70"/>
      <c r="C36" s="71"/>
      <c r="D36" s="72"/>
      <c r="E36" s="72"/>
      <c r="F36" s="65"/>
      <c r="G36" s="65"/>
      <c r="H36" s="65"/>
      <c r="I36" s="65"/>
    </row>
    <row r="37" spans="1:9" x14ac:dyDescent="0.25">
      <c r="A37" s="59" t="s">
        <v>44</v>
      </c>
      <c r="B37" s="73"/>
      <c r="C37" s="74">
        <f>C33-C35</f>
        <v>-7529</v>
      </c>
      <c r="D37" s="74">
        <f t="shared" ref="D37:I37" si="3">D33-D35</f>
        <v>252</v>
      </c>
      <c r="E37" s="74">
        <f t="shared" si="3"/>
        <v>11</v>
      </c>
      <c r="F37" s="75">
        <f t="shared" si="3"/>
        <v>11</v>
      </c>
      <c r="G37" s="75">
        <f t="shared" si="3"/>
        <v>0</v>
      </c>
      <c r="H37" s="75">
        <f t="shared" si="3"/>
        <v>0</v>
      </c>
      <c r="I37" s="75">
        <f t="shared" si="3"/>
        <v>0</v>
      </c>
    </row>
    <row r="38" spans="1:9" x14ac:dyDescent="0.25">
      <c r="A38" s="76"/>
      <c r="B38" s="76"/>
      <c r="C38" s="77"/>
      <c r="D38" s="77"/>
      <c r="E38" s="77"/>
      <c r="F38" s="77"/>
      <c r="G38" s="77"/>
      <c r="H38" s="77"/>
      <c r="I38" s="77"/>
    </row>
    <row r="39" spans="1:9" x14ac:dyDescent="0.25">
      <c r="A39" s="78" t="s">
        <v>45</v>
      </c>
      <c r="B39" s="28"/>
      <c r="C39" s="79"/>
      <c r="D39" s="79"/>
      <c r="E39" s="79"/>
      <c r="F39" s="79"/>
      <c r="G39" s="79"/>
      <c r="H39" s="79"/>
      <c r="I39" s="79"/>
    </row>
    <row r="40" spans="1:9" x14ac:dyDescent="0.25">
      <c r="A40" s="80" t="s">
        <v>46</v>
      </c>
      <c r="B40" s="70"/>
      <c r="C40" s="72"/>
      <c r="D40" s="72"/>
      <c r="E40" s="72"/>
      <c r="F40" s="72"/>
      <c r="G40" s="72"/>
      <c r="H40" s="72"/>
      <c r="I40" s="72"/>
    </row>
    <row r="41" spans="1:9" x14ac:dyDescent="0.25">
      <c r="A41" s="59"/>
      <c r="B41" s="60"/>
      <c r="C41" s="65"/>
      <c r="D41" s="65"/>
      <c r="E41" s="65"/>
      <c r="F41" s="65"/>
      <c r="G41" s="65"/>
      <c r="H41" s="65"/>
      <c r="I41" s="65"/>
    </row>
    <row r="42" spans="1:9" x14ac:dyDescent="0.25">
      <c r="A42" s="59" t="s">
        <v>47</v>
      </c>
      <c r="B42" s="60"/>
      <c r="C42" s="65"/>
      <c r="D42" s="65"/>
      <c r="E42" s="65"/>
      <c r="F42" s="65"/>
      <c r="G42" s="65"/>
      <c r="H42" s="65"/>
      <c r="I42" s="65"/>
    </row>
    <row r="43" spans="1:9" x14ac:dyDescent="0.25">
      <c r="A43" s="59"/>
      <c r="B43" s="60"/>
      <c r="C43" s="65"/>
      <c r="D43" s="65"/>
      <c r="E43" s="65"/>
      <c r="F43" s="65"/>
      <c r="G43" s="65"/>
      <c r="H43" s="65"/>
      <c r="I43" s="65"/>
    </row>
    <row r="44" spans="1:9" x14ac:dyDescent="0.25">
      <c r="A44" s="112" t="s">
        <v>48</v>
      </c>
      <c r="B44" s="73"/>
      <c r="C44" s="65"/>
      <c r="D44" s="65"/>
      <c r="E44" s="65"/>
      <c r="F44" s="65"/>
      <c r="G44" s="65"/>
      <c r="H44" s="65"/>
      <c r="I44" s="65"/>
    </row>
    <row r="45" spans="1:9" x14ac:dyDescent="0.25">
      <c r="A45" s="113" t="s">
        <v>49</v>
      </c>
      <c r="B45" s="114"/>
      <c r="C45" s="65"/>
      <c r="D45" s="65"/>
      <c r="E45" s="65"/>
      <c r="F45" s="65"/>
      <c r="G45" s="65"/>
      <c r="H45" s="65"/>
      <c r="I45" s="65"/>
    </row>
    <row r="46" spans="1:9" x14ac:dyDescent="0.25">
      <c r="A46" s="6"/>
      <c r="B46" s="6"/>
      <c r="C46" s="6"/>
      <c r="D46" s="6"/>
      <c r="E46" s="6"/>
      <c r="F46" s="6"/>
      <c r="G46" s="6"/>
      <c r="H46" s="6"/>
      <c r="I46" s="6"/>
    </row>
    <row r="47" spans="1:9" x14ac:dyDescent="0.25">
      <c r="A47" s="6"/>
      <c r="B47" s="6"/>
      <c r="C47" s="6"/>
      <c r="D47" s="6"/>
      <c r="E47" s="6"/>
      <c r="F47" s="6"/>
      <c r="G47" s="6"/>
      <c r="H47" s="6"/>
      <c r="I47" s="6"/>
    </row>
  </sheetData>
  <sheetProtection selectLockedCells="1"/>
  <mergeCells count="2">
    <mergeCell ref="A9:I9"/>
    <mergeCell ref="A18:I18"/>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3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1BB9ED-4614-41B6-9A4E-445EA2E956AE}">
  <sheetPr>
    <pageSetUpPr fitToPage="1"/>
  </sheetPr>
  <dimension ref="A1:I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6" t="s">
        <v>474</v>
      </c>
      <c r="I2" s="28"/>
    </row>
    <row r="3" spans="1:9" x14ac:dyDescent="0.25">
      <c r="A3" s="6" t="s">
        <v>4</v>
      </c>
      <c r="B3" s="28" t="s">
        <v>136</v>
      </c>
      <c r="C3" s="28"/>
      <c r="D3" s="28"/>
      <c r="E3" s="7"/>
      <c r="F3" s="6"/>
      <c r="G3" s="57" t="s">
        <v>6</v>
      </c>
      <c r="H3" s="27" t="s">
        <v>475</v>
      </c>
      <c r="I3" s="29"/>
    </row>
    <row r="4" spans="1:9" x14ac:dyDescent="0.25">
      <c r="A4" s="6" t="s">
        <v>8</v>
      </c>
      <c r="B4" s="42" t="s">
        <v>509</v>
      </c>
      <c r="C4" s="28"/>
      <c r="D4" s="28"/>
      <c r="E4" s="7"/>
      <c r="F4" s="6"/>
      <c r="G4" s="57" t="s">
        <v>10</v>
      </c>
      <c r="H4" s="28" t="s">
        <v>11</v>
      </c>
      <c r="I4" s="28"/>
    </row>
    <row r="5" spans="1:9" x14ac:dyDescent="0.25">
      <c r="A5" s="6" t="s">
        <v>12</v>
      </c>
      <c r="B5" s="26" t="s">
        <v>143</v>
      </c>
      <c r="C5" s="29"/>
      <c r="D5" s="29"/>
      <c r="E5" s="7"/>
      <c r="F5" s="6"/>
      <c r="G5" s="57" t="s">
        <v>14</v>
      </c>
      <c r="H5" s="29" t="s">
        <v>510</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86" t="s">
        <v>511</v>
      </c>
      <c r="B9" s="6"/>
      <c r="C9" s="7"/>
      <c r="D9" s="7"/>
      <c r="E9" s="7"/>
      <c r="F9" s="7"/>
      <c r="G9" s="7"/>
      <c r="H9" s="7"/>
      <c r="I9" s="7"/>
    </row>
    <row r="10" spans="1:9" x14ac:dyDescent="0.25">
      <c r="A10" s="6" t="s">
        <v>18</v>
      </c>
      <c r="B10" s="6"/>
      <c r="C10" s="7"/>
      <c r="D10" s="7"/>
      <c r="E10" s="7"/>
      <c r="F10" s="7"/>
      <c r="G10" s="7"/>
      <c r="H10" s="7"/>
      <c r="I10" s="7"/>
    </row>
    <row r="11" spans="1:9" x14ac:dyDescent="0.25">
      <c r="A11" s="38" t="s">
        <v>490</v>
      </c>
      <c r="B11" s="6"/>
      <c r="C11" s="7"/>
      <c r="D11" s="7"/>
      <c r="E11" s="7"/>
      <c r="F11" s="7"/>
      <c r="G11" s="7"/>
      <c r="H11" s="7"/>
      <c r="I11" s="7"/>
    </row>
    <row r="12" spans="1:9" x14ac:dyDescent="0.25">
      <c r="A12" s="6" t="s">
        <v>20</v>
      </c>
      <c r="B12" s="6"/>
      <c r="C12" s="7"/>
      <c r="D12" s="7"/>
      <c r="E12" s="7"/>
      <c r="F12" s="7"/>
      <c r="G12" s="7"/>
      <c r="H12" s="7"/>
      <c r="I12" s="7"/>
    </row>
    <row r="13" spans="1:9" x14ac:dyDescent="0.25">
      <c r="A13" s="54" t="s">
        <v>512</v>
      </c>
      <c r="B13" s="6"/>
      <c r="C13" s="7"/>
      <c r="D13" s="7"/>
      <c r="E13" s="7"/>
      <c r="F13" s="7"/>
      <c r="G13" s="7"/>
      <c r="H13" s="7"/>
      <c r="I13" s="7"/>
    </row>
    <row r="14" spans="1:9" x14ac:dyDescent="0.25">
      <c r="A14" s="5" t="s">
        <v>22</v>
      </c>
      <c r="B14" s="6"/>
      <c r="C14" s="7"/>
      <c r="D14" s="7"/>
      <c r="E14" s="7"/>
      <c r="F14" s="7"/>
      <c r="G14" s="7"/>
      <c r="H14" s="7"/>
      <c r="I14" s="7"/>
    </row>
    <row r="15" spans="1:9" x14ac:dyDescent="0.25">
      <c r="A15" s="6"/>
      <c r="B15" s="6"/>
      <c r="C15" s="7"/>
      <c r="D15" s="7"/>
      <c r="E15" s="7"/>
      <c r="F15" s="7"/>
      <c r="G15" s="7"/>
      <c r="H15" s="7"/>
      <c r="I15" s="7"/>
    </row>
    <row r="16" spans="1:9" x14ac:dyDescent="0.25">
      <c r="A16" s="5" t="s">
        <v>23</v>
      </c>
      <c r="B16" s="6"/>
      <c r="C16" s="7"/>
      <c r="D16" s="7"/>
      <c r="E16" s="7"/>
      <c r="F16" s="7"/>
      <c r="G16" s="7"/>
      <c r="H16" s="7"/>
      <c r="I16" s="7"/>
    </row>
    <row r="17" spans="1:9" x14ac:dyDescent="0.25">
      <c r="A17" s="7"/>
      <c r="B17" s="40"/>
      <c r="C17" s="7"/>
      <c r="D17" s="7"/>
      <c r="E17" s="7"/>
      <c r="F17" s="7"/>
      <c r="G17" s="7"/>
      <c r="H17" s="7"/>
      <c r="I17" s="7"/>
    </row>
    <row r="18" spans="1:9" ht="13" x14ac:dyDescent="0.3">
      <c r="A18" s="119" t="s">
        <v>25</v>
      </c>
      <c r="B18" s="120"/>
      <c r="C18" s="120"/>
      <c r="D18" s="120"/>
      <c r="E18" s="120"/>
      <c r="F18" s="120"/>
      <c r="G18" s="120"/>
      <c r="H18" s="120"/>
      <c r="I18" s="121"/>
    </row>
    <row r="19" spans="1:9" x14ac:dyDescent="0.25">
      <c r="A19" s="59"/>
      <c r="B19" s="60"/>
      <c r="C19" s="61" t="s">
        <v>26</v>
      </c>
      <c r="D19" s="61" t="s">
        <v>27</v>
      </c>
      <c r="E19" s="61" t="s">
        <v>28</v>
      </c>
      <c r="F19" s="61" t="s">
        <v>29</v>
      </c>
      <c r="G19" s="61" t="s">
        <v>30</v>
      </c>
      <c r="H19" s="61" t="s">
        <v>31</v>
      </c>
      <c r="I19" s="61" t="s">
        <v>32</v>
      </c>
    </row>
    <row r="20" spans="1:9" x14ac:dyDescent="0.25">
      <c r="A20" s="59"/>
      <c r="B20" s="60"/>
      <c r="C20" s="62" t="s">
        <v>33</v>
      </c>
      <c r="D20" s="63" t="s">
        <v>33</v>
      </c>
      <c r="E20" s="62" t="s">
        <v>33</v>
      </c>
      <c r="F20" s="62" t="s">
        <v>33</v>
      </c>
      <c r="G20" s="62" t="s">
        <v>34</v>
      </c>
      <c r="H20" s="62" t="s">
        <v>34</v>
      </c>
      <c r="I20" s="62" t="s">
        <v>34</v>
      </c>
    </row>
    <row r="21" spans="1:9" x14ac:dyDescent="0.25">
      <c r="A21" s="59" t="s">
        <v>35</v>
      </c>
      <c r="B21" s="60"/>
      <c r="C21" s="64"/>
      <c r="D21" s="65"/>
      <c r="E21" s="65"/>
      <c r="F21" s="65"/>
      <c r="G21" s="65"/>
      <c r="H21" s="65">
        <v>0</v>
      </c>
      <c r="I21" s="65">
        <v>0</v>
      </c>
    </row>
    <row r="22" spans="1:9" x14ac:dyDescent="0.25">
      <c r="A22" s="59" t="s">
        <v>36</v>
      </c>
      <c r="B22" s="60"/>
      <c r="C22" s="64">
        <v>1237</v>
      </c>
      <c r="D22" s="65">
        <f t="shared" ref="D22:I22" si="0">C33</f>
        <v>3737</v>
      </c>
      <c r="E22" s="65">
        <f t="shared" si="0"/>
        <v>11573</v>
      </c>
      <c r="F22" s="65">
        <f t="shared" si="0"/>
        <v>11610</v>
      </c>
      <c r="G22" s="65">
        <f t="shared" si="0"/>
        <v>37</v>
      </c>
      <c r="H22" s="65">
        <f t="shared" si="0"/>
        <v>0</v>
      </c>
      <c r="I22" s="65">
        <f t="shared" si="0"/>
        <v>0</v>
      </c>
    </row>
    <row r="23" spans="1:9" x14ac:dyDescent="0.25">
      <c r="A23" s="59" t="s">
        <v>37</v>
      </c>
      <c r="B23" s="60"/>
      <c r="C23" s="64">
        <v>116352</v>
      </c>
      <c r="D23" s="65">
        <v>22872</v>
      </c>
      <c r="E23" s="65">
        <v>37</v>
      </c>
      <c r="F23" s="65">
        <v>1381</v>
      </c>
      <c r="G23" s="65">
        <v>0</v>
      </c>
      <c r="H23" s="65">
        <v>0</v>
      </c>
      <c r="I23" s="65">
        <v>0</v>
      </c>
    </row>
    <row r="24" spans="1:9" x14ac:dyDescent="0.25">
      <c r="A24" s="59" t="s">
        <v>38</v>
      </c>
      <c r="B24" s="60"/>
      <c r="C24" s="64">
        <v>113852</v>
      </c>
      <c r="D24" s="65">
        <v>15036</v>
      </c>
      <c r="E24" s="65">
        <v>0</v>
      </c>
      <c r="F24" s="64">
        <v>12954</v>
      </c>
      <c r="G24" s="65">
        <v>37</v>
      </c>
      <c r="H24" s="65">
        <v>0</v>
      </c>
      <c r="I24" s="65">
        <v>0</v>
      </c>
    </row>
    <row r="25" spans="1:9" x14ac:dyDescent="0.25">
      <c r="A25" s="59"/>
      <c r="B25" s="60"/>
      <c r="C25" s="64"/>
      <c r="D25" s="65"/>
      <c r="E25" s="65"/>
      <c r="F25" s="65"/>
      <c r="G25" s="65"/>
      <c r="H25" s="65"/>
      <c r="I25" s="65"/>
    </row>
    <row r="26" spans="1:9" x14ac:dyDescent="0.25">
      <c r="A26" s="59" t="s">
        <v>39</v>
      </c>
      <c r="B26" s="29"/>
      <c r="C26" s="66"/>
      <c r="D26" s="66"/>
      <c r="E26" s="66"/>
      <c r="F26" s="66"/>
      <c r="G26" s="66"/>
      <c r="H26" s="66"/>
      <c r="I26" s="64"/>
    </row>
    <row r="27" spans="1:9" x14ac:dyDescent="0.25">
      <c r="A27" s="67" t="s">
        <v>40</v>
      </c>
      <c r="B27" s="60"/>
      <c r="C27" s="64"/>
      <c r="D27" s="68"/>
      <c r="E27" s="66"/>
      <c r="F27" s="66"/>
      <c r="G27" s="66"/>
      <c r="H27" s="66"/>
      <c r="I27" s="64"/>
    </row>
    <row r="28" spans="1:9" x14ac:dyDescent="0.25">
      <c r="A28" s="69"/>
      <c r="B28" s="70"/>
      <c r="C28" s="64"/>
      <c r="D28" s="65"/>
      <c r="E28" s="65"/>
      <c r="F28" s="65"/>
      <c r="G28" s="65"/>
      <c r="H28" s="65"/>
      <c r="I28" s="65"/>
    </row>
    <row r="29" spans="1:9" x14ac:dyDescent="0.25">
      <c r="A29" s="69"/>
      <c r="B29" s="70"/>
      <c r="C29" s="64"/>
      <c r="D29" s="65"/>
      <c r="E29" s="65"/>
      <c r="F29" s="65"/>
      <c r="G29" s="65"/>
      <c r="H29" s="65"/>
      <c r="I29" s="65"/>
    </row>
    <row r="30" spans="1:9" x14ac:dyDescent="0.25">
      <c r="A30" s="69"/>
      <c r="B30" s="70"/>
      <c r="C30" s="64"/>
      <c r="D30" s="65"/>
      <c r="E30" s="65"/>
      <c r="F30" s="65"/>
      <c r="G30" s="65"/>
      <c r="H30" s="65"/>
      <c r="I30" s="65"/>
    </row>
    <row r="31" spans="1:9" x14ac:dyDescent="0.25">
      <c r="A31" s="59" t="s">
        <v>41</v>
      </c>
      <c r="B31" s="60"/>
      <c r="C31" s="64">
        <f t="shared" ref="C31:I31" si="1">SUM(C28:C30)</f>
        <v>0</v>
      </c>
      <c r="D31" s="64">
        <f t="shared" si="1"/>
        <v>0</v>
      </c>
      <c r="E31" s="64">
        <f t="shared" si="1"/>
        <v>0</v>
      </c>
      <c r="F31" s="64">
        <f t="shared" si="1"/>
        <v>0</v>
      </c>
      <c r="G31" s="64">
        <f t="shared" si="1"/>
        <v>0</v>
      </c>
      <c r="H31" s="64">
        <f t="shared" si="1"/>
        <v>0</v>
      </c>
      <c r="I31" s="64">
        <f t="shared" si="1"/>
        <v>0</v>
      </c>
    </row>
    <row r="32" spans="1:9" x14ac:dyDescent="0.25">
      <c r="A32" s="59"/>
      <c r="B32" s="60"/>
      <c r="C32" s="64"/>
      <c r="D32" s="65"/>
      <c r="E32" s="65"/>
      <c r="F32" s="65"/>
      <c r="G32" s="65"/>
      <c r="H32" s="65"/>
      <c r="I32" s="65"/>
    </row>
    <row r="33" spans="1:9" x14ac:dyDescent="0.25">
      <c r="A33" s="59" t="s">
        <v>42</v>
      </c>
      <c r="B33" s="60"/>
      <c r="C33" s="64">
        <f>+C22+C23-C24+C31</f>
        <v>3737</v>
      </c>
      <c r="D33" s="64">
        <f t="shared" ref="D33:I33" si="2">+D22+D23-D24+D31</f>
        <v>11573</v>
      </c>
      <c r="E33" s="64">
        <f>+E22+E23-E24+E31</f>
        <v>11610</v>
      </c>
      <c r="F33" s="64">
        <f t="shared" si="2"/>
        <v>37</v>
      </c>
      <c r="G33" s="64">
        <f>+G22+G23-G24+G31</f>
        <v>0</v>
      </c>
      <c r="H33" s="64">
        <f>+H22+H23-H24+H31</f>
        <v>0</v>
      </c>
      <c r="I33" s="64">
        <f t="shared" si="2"/>
        <v>0</v>
      </c>
    </row>
    <row r="34" spans="1:9" x14ac:dyDescent="0.25">
      <c r="A34" s="69"/>
      <c r="B34" s="70"/>
      <c r="C34" s="71"/>
      <c r="D34" s="72"/>
      <c r="E34" s="72"/>
      <c r="F34" s="65"/>
      <c r="G34" s="65"/>
      <c r="H34" s="65"/>
      <c r="I34" s="65"/>
    </row>
    <row r="35" spans="1:9" x14ac:dyDescent="0.25">
      <c r="A35" s="59" t="s">
        <v>43</v>
      </c>
      <c r="B35" s="60"/>
      <c r="C35" s="71">
        <v>14941</v>
      </c>
      <c r="D35" s="72">
        <v>0</v>
      </c>
      <c r="E35" s="72">
        <v>1381</v>
      </c>
      <c r="F35" s="65">
        <v>3</v>
      </c>
      <c r="G35" s="65">
        <v>0</v>
      </c>
      <c r="H35" s="65">
        <v>0</v>
      </c>
      <c r="I35" s="65">
        <v>0</v>
      </c>
    </row>
    <row r="36" spans="1:9" x14ac:dyDescent="0.25">
      <c r="A36" s="69"/>
      <c r="B36" s="70"/>
      <c r="C36" s="71"/>
      <c r="D36" s="72"/>
      <c r="E36" s="72"/>
      <c r="F36" s="65"/>
      <c r="G36" s="65"/>
      <c r="H36" s="65"/>
      <c r="I36" s="65"/>
    </row>
    <row r="37" spans="1:9" x14ac:dyDescent="0.25">
      <c r="A37" s="59" t="s">
        <v>44</v>
      </c>
      <c r="B37" s="73"/>
      <c r="C37" s="74">
        <f>C33-C35</f>
        <v>-11204</v>
      </c>
      <c r="D37" s="74">
        <f t="shared" ref="D37:I37" si="3">D33-D35</f>
        <v>11573</v>
      </c>
      <c r="E37" s="74">
        <f t="shared" si="3"/>
        <v>10229</v>
      </c>
      <c r="F37" s="75">
        <f t="shared" si="3"/>
        <v>34</v>
      </c>
      <c r="G37" s="75">
        <f t="shared" si="3"/>
        <v>0</v>
      </c>
      <c r="H37" s="75">
        <f t="shared" si="3"/>
        <v>0</v>
      </c>
      <c r="I37" s="75">
        <f t="shared" si="3"/>
        <v>0</v>
      </c>
    </row>
    <row r="38" spans="1:9" x14ac:dyDescent="0.25">
      <c r="A38" s="76"/>
      <c r="B38" s="76"/>
      <c r="C38" s="77"/>
      <c r="D38" s="77"/>
      <c r="E38" s="77"/>
      <c r="F38" s="77"/>
      <c r="G38" s="77"/>
      <c r="H38" s="77"/>
      <c r="I38" s="77"/>
    </row>
    <row r="39" spans="1:9" x14ac:dyDescent="0.25">
      <c r="A39" s="78" t="s">
        <v>45</v>
      </c>
      <c r="B39" s="28"/>
      <c r="C39" s="79"/>
      <c r="D39" s="79"/>
      <c r="E39" s="79"/>
      <c r="F39" s="79"/>
      <c r="G39" s="79"/>
      <c r="H39" s="79"/>
      <c r="I39" s="79"/>
    </row>
    <row r="40" spans="1:9" x14ac:dyDescent="0.25">
      <c r="A40" s="80" t="s">
        <v>46</v>
      </c>
      <c r="B40" s="70"/>
      <c r="C40" s="72"/>
      <c r="D40" s="72"/>
      <c r="E40" s="72"/>
      <c r="F40" s="72"/>
      <c r="G40" s="72"/>
      <c r="H40" s="72"/>
      <c r="I40" s="72"/>
    </row>
    <row r="41" spans="1:9" x14ac:dyDescent="0.25">
      <c r="A41" s="59"/>
      <c r="B41" s="60"/>
      <c r="C41" s="65"/>
      <c r="D41" s="65"/>
      <c r="E41" s="65"/>
      <c r="F41" s="65"/>
      <c r="G41" s="65"/>
      <c r="H41" s="65"/>
      <c r="I41" s="65"/>
    </row>
    <row r="42" spans="1:9" x14ac:dyDescent="0.25">
      <c r="A42" s="59" t="s">
        <v>47</v>
      </c>
      <c r="B42" s="60"/>
      <c r="C42" s="65"/>
      <c r="D42" s="65"/>
      <c r="E42" s="65"/>
      <c r="F42" s="65"/>
      <c r="G42" s="65"/>
      <c r="H42" s="65"/>
      <c r="I42" s="65"/>
    </row>
    <row r="43" spans="1:9" x14ac:dyDescent="0.25">
      <c r="A43" s="59"/>
      <c r="B43" s="60"/>
      <c r="C43" s="65"/>
      <c r="D43" s="65"/>
      <c r="E43" s="65"/>
      <c r="F43" s="65"/>
      <c r="G43" s="65"/>
      <c r="H43" s="65"/>
      <c r="I43" s="65"/>
    </row>
    <row r="44" spans="1:9" x14ac:dyDescent="0.25">
      <c r="A44" s="112" t="s">
        <v>48</v>
      </c>
      <c r="B44" s="73"/>
      <c r="C44" s="65"/>
      <c r="D44" s="65"/>
      <c r="E44" s="65"/>
      <c r="F44" s="65"/>
      <c r="G44" s="65"/>
      <c r="H44" s="65"/>
      <c r="I44" s="65"/>
    </row>
    <row r="45" spans="1:9" x14ac:dyDescent="0.25">
      <c r="A45" s="113" t="s">
        <v>49</v>
      </c>
      <c r="B45" s="114"/>
      <c r="C45" s="65"/>
      <c r="D45" s="65"/>
      <c r="E45" s="65"/>
      <c r="F45" s="65"/>
      <c r="G45" s="65"/>
      <c r="H45" s="65"/>
      <c r="I45" s="65"/>
    </row>
    <row r="46" spans="1:9" x14ac:dyDescent="0.25">
      <c r="A46" s="6"/>
      <c r="B46" s="6"/>
      <c r="C46" s="6"/>
      <c r="D46" s="6"/>
      <c r="E46" s="6"/>
      <c r="F46" s="6"/>
      <c r="G46" s="6"/>
      <c r="H46" s="6"/>
      <c r="I46" s="6"/>
    </row>
    <row r="47" spans="1:9" x14ac:dyDescent="0.25">
      <c r="A47" s="6"/>
      <c r="B47" s="6"/>
      <c r="C47" s="6"/>
      <c r="D47" s="6"/>
      <c r="E47" s="6"/>
      <c r="F47" s="6"/>
      <c r="G47" s="6"/>
      <c r="H47" s="6"/>
      <c r="I47" s="6"/>
    </row>
  </sheetData>
  <sheetProtection selectLockedCells="1"/>
  <mergeCells count="1">
    <mergeCell ref="A18:I18"/>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3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2C3966-F8B1-41D5-9674-827916C838F2}">
  <sheetPr>
    <pageSetUpPr fitToPage="1"/>
  </sheetPr>
  <dimension ref="A1:I47"/>
  <sheetViews>
    <sheetView zoomScaleNormal="100" workbookViewId="0">
      <selection activeCell="H5" sqref="H5"/>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8" t="s">
        <v>60</v>
      </c>
      <c r="I2" s="28"/>
    </row>
    <row r="3" spans="1:9" x14ac:dyDescent="0.25">
      <c r="A3" s="6" t="s">
        <v>4</v>
      </c>
      <c r="B3" s="28" t="s">
        <v>5</v>
      </c>
      <c r="C3" s="28"/>
      <c r="D3" s="28"/>
      <c r="E3" s="7"/>
      <c r="F3" s="6"/>
      <c r="G3" s="57" t="s">
        <v>6</v>
      </c>
      <c r="H3" s="28" t="s">
        <v>61</v>
      </c>
      <c r="I3" s="28"/>
    </row>
    <row r="4" spans="1:9" x14ac:dyDescent="0.25">
      <c r="A4" s="6" t="s">
        <v>8</v>
      </c>
      <c r="B4" s="28" t="s">
        <v>636</v>
      </c>
      <c r="C4" s="28"/>
      <c r="D4" s="28"/>
      <c r="E4" s="7"/>
      <c r="F4" s="6"/>
      <c r="G4" s="57" t="s">
        <v>10</v>
      </c>
      <c r="H4" s="28" t="s">
        <v>11</v>
      </c>
      <c r="I4" s="28"/>
    </row>
    <row r="5" spans="1:9" x14ac:dyDescent="0.25">
      <c r="A5" s="6" t="s">
        <v>12</v>
      </c>
      <c r="B5" s="28" t="s">
        <v>92</v>
      </c>
      <c r="C5" s="28"/>
      <c r="D5" s="28"/>
      <c r="E5" s="7"/>
      <c r="F5" s="6"/>
      <c r="G5" s="57" t="s">
        <v>14</v>
      </c>
      <c r="H5" s="29" t="s">
        <v>637</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5" t="s">
        <v>65</v>
      </c>
      <c r="B9" s="6"/>
      <c r="C9" s="7"/>
      <c r="D9" s="7"/>
      <c r="E9" s="7"/>
      <c r="F9" s="7"/>
      <c r="G9" s="7"/>
      <c r="H9" s="7"/>
      <c r="I9" s="7"/>
    </row>
    <row r="10" spans="1:9" x14ac:dyDescent="0.25">
      <c r="A10" s="5" t="s">
        <v>93</v>
      </c>
      <c r="B10" s="6"/>
      <c r="C10" s="7"/>
      <c r="D10" s="7"/>
      <c r="E10" s="7"/>
      <c r="F10" s="7"/>
      <c r="G10" s="7"/>
      <c r="H10" s="7"/>
      <c r="I10" s="7"/>
    </row>
    <row r="11" spans="1:9" x14ac:dyDescent="0.25">
      <c r="A11" s="6" t="s">
        <v>18</v>
      </c>
      <c r="B11" s="6"/>
      <c r="C11" s="7"/>
      <c r="D11" s="7"/>
      <c r="E11" s="7"/>
      <c r="F11" s="7"/>
      <c r="G11" s="7"/>
      <c r="H11" s="7"/>
      <c r="I11" s="7"/>
    </row>
    <row r="12" spans="1:9" x14ac:dyDescent="0.25">
      <c r="A12" s="6" t="s">
        <v>19</v>
      </c>
      <c r="B12" s="6"/>
      <c r="C12" s="7"/>
      <c r="D12" s="7"/>
      <c r="E12" s="7"/>
      <c r="F12" s="7"/>
      <c r="G12" s="7"/>
      <c r="H12" s="7"/>
      <c r="I12" s="7"/>
    </row>
    <row r="13" spans="1:9" x14ac:dyDescent="0.25">
      <c r="A13" s="6" t="s">
        <v>20</v>
      </c>
      <c r="B13" s="6"/>
      <c r="C13" s="7"/>
      <c r="D13" s="7"/>
      <c r="E13" s="7"/>
      <c r="F13" s="7"/>
      <c r="G13" s="7"/>
      <c r="H13" s="7"/>
      <c r="I13" s="7"/>
    </row>
    <row r="14" spans="1:9" x14ac:dyDescent="0.25">
      <c r="A14" s="5" t="s">
        <v>94</v>
      </c>
      <c r="B14" s="6"/>
      <c r="C14" s="7"/>
      <c r="D14" s="7"/>
      <c r="E14" s="7"/>
      <c r="F14" s="7"/>
      <c r="G14" s="7"/>
      <c r="H14" s="7"/>
      <c r="I14" s="7"/>
    </row>
    <row r="15" spans="1:9" x14ac:dyDescent="0.25">
      <c r="A15" s="5" t="s">
        <v>22</v>
      </c>
      <c r="B15" s="6"/>
      <c r="C15" s="7"/>
      <c r="D15" s="7"/>
      <c r="E15" s="7"/>
      <c r="F15" s="7"/>
      <c r="G15" s="7"/>
      <c r="H15" s="7"/>
      <c r="I15" s="7"/>
    </row>
    <row r="16" spans="1:9" x14ac:dyDescent="0.25">
      <c r="A16" s="6"/>
      <c r="B16" s="6"/>
      <c r="C16" s="7"/>
      <c r="D16" s="7"/>
      <c r="E16" s="7"/>
      <c r="F16" s="7"/>
      <c r="G16" s="7"/>
      <c r="H16" s="7"/>
      <c r="I16" s="7"/>
    </row>
    <row r="17" spans="1:9" x14ac:dyDescent="0.25">
      <c r="A17" s="5" t="s">
        <v>23</v>
      </c>
      <c r="B17" s="6"/>
      <c r="C17" s="7"/>
      <c r="D17" s="7"/>
      <c r="E17" s="7"/>
      <c r="F17" s="7"/>
      <c r="G17" s="7"/>
      <c r="H17" s="7"/>
      <c r="I17" s="7"/>
    </row>
    <row r="18" spans="1:9" x14ac:dyDescent="0.25">
      <c r="A18" s="25" t="s">
        <v>95</v>
      </c>
      <c r="B18" s="7"/>
      <c r="C18" s="7"/>
      <c r="D18" s="7"/>
      <c r="E18" s="7"/>
      <c r="F18" s="7"/>
      <c r="G18" s="7"/>
      <c r="H18" s="7"/>
      <c r="I18" s="7"/>
    </row>
    <row r="19" spans="1:9" ht="13" x14ac:dyDescent="0.3">
      <c r="A19" s="119" t="s">
        <v>25</v>
      </c>
      <c r="B19" s="120"/>
      <c r="C19" s="120"/>
      <c r="D19" s="120"/>
      <c r="E19" s="120"/>
      <c r="F19" s="120"/>
      <c r="G19" s="120"/>
      <c r="H19" s="120"/>
      <c r="I19" s="121"/>
    </row>
    <row r="20" spans="1:9" x14ac:dyDescent="0.25">
      <c r="A20" s="59"/>
      <c r="B20" s="60"/>
      <c r="C20" s="61" t="s">
        <v>26</v>
      </c>
      <c r="D20" s="61" t="s">
        <v>27</v>
      </c>
      <c r="E20" s="61" t="s">
        <v>28</v>
      </c>
      <c r="F20" s="61" t="s">
        <v>29</v>
      </c>
      <c r="G20" s="61" t="s">
        <v>30</v>
      </c>
      <c r="H20" s="61" t="s">
        <v>31</v>
      </c>
      <c r="I20" s="61" t="s">
        <v>32</v>
      </c>
    </row>
    <row r="21" spans="1:9" x14ac:dyDescent="0.25">
      <c r="A21" s="59"/>
      <c r="B21" s="60"/>
      <c r="C21" s="62" t="s">
        <v>33</v>
      </c>
      <c r="D21" s="63" t="s">
        <v>33</v>
      </c>
      <c r="E21" s="62" t="s">
        <v>33</v>
      </c>
      <c r="F21" s="62" t="s">
        <v>33</v>
      </c>
      <c r="G21" s="62" t="s">
        <v>34</v>
      </c>
      <c r="H21" s="62" t="s">
        <v>34</v>
      </c>
      <c r="I21" s="62" t="s">
        <v>34</v>
      </c>
    </row>
    <row r="22" spans="1:9" x14ac:dyDescent="0.25">
      <c r="A22" s="59" t="s">
        <v>35</v>
      </c>
      <c r="B22" s="60"/>
      <c r="C22" s="64">
        <v>5000000</v>
      </c>
      <c r="D22" s="65"/>
      <c r="E22" s="65"/>
      <c r="F22" s="65"/>
      <c r="G22" s="65"/>
      <c r="H22" s="65"/>
      <c r="I22" s="65"/>
    </row>
    <row r="23" spans="1:9" x14ac:dyDescent="0.25">
      <c r="A23" s="59" t="s">
        <v>36</v>
      </c>
      <c r="B23" s="60"/>
      <c r="C23" s="64">
        <v>0</v>
      </c>
      <c r="D23" s="65">
        <f t="shared" ref="D23:I23" si="0">C34</f>
        <v>0</v>
      </c>
      <c r="E23" s="65">
        <f t="shared" si="0"/>
        <v>0</v>
      </c>
      <c r="F23" s="65">
        <f t="shared" si="0"/>
        <v>0</v>
      </c>
      <c r="G23" s="65">
        <f t="shared" si="0"/>
        <v>0</v>
      </c>
      <c r="H23" s="65">
        <f t="shared" si="0"/>
        <v>0</v>
      </c>
      <c r="I23" s="65">
        <f t="shared" si="0"/>
        <v>0</v>
      </c>
    </row>
    <row r="24" spans="1:9" x14ac:dyDescent="0.25">
      <c r="A24" s="59" t="s">
        <v>37</v>
      </c>
      <c r="B24" s="60"/>
      <c r="C24" s="64">
        <v>0</v>
      </c>
      <c r="D24" s="65">
        <v>0</v>
      </c>
      <c r="E24" s="65">
        <v>0</v>
      </c>
      <c r="F24" s="65">
        <v>5000000</v>
      </c>
      <c r="G24" s="65">
        <v>0</v>
      </c>
      <c r="H24" s="65">
        <v>0</v>
      </c>
      <c r="I24" s="65">
        <v>0</v>
      </c>
    </row>
    <row r="25" spans="1:9" x14ac:dyDescent="0.25">
      <c r="A25" s="59" t="s">
        <v>38</v>
      </c>
      <c r="B25" s="60"/>
      <c r="C25" s="64">
        <v>0</v>
      </c>
      <c r="D25" s="65">
        <v>0</v>
      </c>
      <c r="E25" s="65">
        <v>0</v>
      </c>
      <c r="F25" s="64">
        <v>5000000</v>
      </c>
      <c r="G25" s="65">
        <v>0</v>
      </c>
      <c r="H25" s="65">
        <v>0</v>
      </c>
      <c r="I25" s="65">
        <v>0</v>
      </c>
    </row>
    <row r="26" spans="1:9" x14ac:dyDescent="0.25">
      <c r="A26" s="59"/>
      <c r="B26" s="60"/>
      <c r="C26" s="64"/>
      <c r="D26" s="65"/>
      <c r="E26" s="65"/>
      <c r="F26" s="65"/>
      <c r="G26" s="65"/>
      <c r="H26" s="65"/>
      <c r="I26" s="65"/>
    </row>
    <row r="27" spans="1:9" x14ac:dyDescent="0.25">
      <c r="A27" s="59" t="s">
        <v>39</v>
      </c>
      <c r="B27" s="29"/>
      <c r="C27" s="66"/>
      <c r="D27" s="66"/>
      <c r="E27" s="66"/>
      <c r="F27" s="66"/>
      <c r="G27" s="66"/>
      <c r="H27" s="66"/>
      <c r="I27" s="64"/>
    </row>
    <row r="28" spans="1:9" x14ac:dyDescent="0.25">
      <c r="A28" s="67" t="s">
        <v>40</v>
      </c>
      <c r="B28" s="60"/>
      <c r="C28" s="64"/>
      <c r="D28" s="68"/>
      <c r="E28" s="66"/>
      <c r="F28" s="66"/>
      <c r="G28" s="66"/>
      <c r="H28" s="66"/>
      <c r="I28" s="64"/>
    </row>
    <row r="29" spans="1:9" x14ac:dyDescent="0.25">
      <c r="A29" s="69"/>
      <c r="B29" s="70"/>
      <c r="C29" s="64"/>
      <c r="D29" s="65"/>
      <c r="E29" s="65"/>
      <c r="F29" s="65"/>
      <c r="G29" s="65"/>
      <c r="H29" s="65"/>
      <c r="I29" s="65"/>
    </row>
    <row r="30" spans="1:9" x14ac:dyDescent="0.25">
      <c r="A30" s="69"/>
      <c r="B30" s="70"/>
      <c r="C30" s="64"/>
      <c r="D30" s="65"/>
      <c r="E30" s="65"/>
      <c r="F30" s="65"/>
      <c r="G30" s="65"/>
      <c r="H30" s="65"/>
      <c r="I30" s="65"/>
    </row>
    <row r="31" spans="1:9" x14ac:dyDescent="0.25">
      <c r="A31" s="69"/>
      <c r="B31" s="70"/>
      <c r="C31" s="64"/>
      <c r="D31" s="65"/>
      <c r="E31" s="65"/>
      <c r="F31" s="65"/>
      <c r="G31" s="65"/>
      <c r="H31" s="65"/>
      <c r="I31" s="65"/>
    </row>
    <row r="32" spans="1:9" x14ac:dyDescent="0.25">
      <c r="A32" s="59" t="s">
        <v>41</v>
      </c>
      <c r="B32" s="60"/>
      <c r="C32" s="64">
        <f t="shared" ref="C32:I32" si="1">SUM(C29:C31)</f>
        <v>0</v>
      </c>
      <c r="D32" s="64">
        <f t="shared" si="1"/>
        <v>0</v>
      </c>
      <c r="E32" s="64">
        <f t="shared" si="1"/>
        <v>0</v>
      </c>
      <c r="F32" s="64">
        <f t="shared" si="1"/>
        <v>0</v>
      </c>
      <c r="G32" s="64">
        <f t="shared" si="1"/>
        <v>0</v>
      </c>
      <c r="H32" s="64">
        <f t="shared" si="1"/>
        <v>0</v>
      </c>
      <c r="I32" s="64">
        <f t="shared" si="1"/>
        <v>0</v>
      </c>
    </row>
    <row r="33" spans="1:9" x14ac:dyDescent="0.25">
      <c r="A33" s="59"/>
      <c r="B33" s="60"/>
      <c r="C33" s="64"/>
      <c r="D33" s="65"/>
      <c r="E33" s="65"/>
      <c r="F33" s="65"/>
      <c r="G33" s="65"/>
      <c r="H33" s="65"/>
      <c r="I33" s="65"/>
    </row>
    <row r="34" spans="1:9" x14ac:dyDescent="0.25">
      <c r="A34" s="59" t="s">
        <v>42</v>
      </c>
      <c r="B34" s="60"/>
      <c r="C34" s="64">
        <f>+C23+C24-C25+C32</f>
        <v>0</v>
      </c>
      <c r="D34" s="64">
        <f t="shared" ref="D34:I34" si="2">+D23+D24-D25+D32</f>
        <v>0</v>
      </c>
      <c r="E34" s="64">
        <f>+E23+E24-E25+E32</f>
        <v>0</v>
      </c>
      <c r="F34" s="64">
        <f t="shared" si="2"/>
        <v>0</v>
      </c>
      <c r="G34" s="64">
        <f>+G23+G24-G25+G32</f>
        <v>0</v>
      </c>
      <c r="H34" s="64">
        <f>+H23+H24-H25+H32</f>
        <v>0</v>
      </c>
      <c r="I34" s="64">
        <f t="shared" si="2"/>
        <v>0</v>
      </c>
    </row>
    <row r="35" spans="1:9" x14ac:dyDescent="0.25">
      <c r="A35" s="69"/>
      <c r="B35" s="70"/>
      <c r="C35" s="71"/>
      <c r="D35" s="72"/>
      <c r="E35" s="72"/>
      <c r="F35" s="65"/>
      <c r="G35" s="65"/>
      <c r="H35" s="65"/>
      <c r="I35" s="65"/>
    </row>
    <row r="36" spans="1:9" x14ac:dyDescent="0.25">
      <c r="A36" s="59" t="s">
        <v>43</v>
      </c>
      <c r="B36" s="60"/>
      <c r="C36" s="71">
        <v>0</v>
      </c>
      <c r="D36" s="72">
        <v>0</v>
      </c>
      <c r="E36" s="72">
        <v>0</v>
      </c>
      <c r="F36" s="65">
        <v>0</v>
      </c>
      <c r="G36" s="65"/>
      <c r="H36" s="65"/>
      <c r="I36" s="65"/>
    </row>
    <row r="37" spans="1:9" x14ac:dyDescent="0.25">
      <c r="A37" s="69"/>
      <c r="B37" s="70"/>
      <c r="C37" s="71"/>
      <c r="D37" s="72"/>
      <c r="E37" s="72"/>
      <c r="F37" s="65"/>
      <c r="G37" s="65"/>
      <c r="H37" s="65"/>
      <c r="I37" s="65"/>
    </row>
    <row r="38" spans="1:9" x14ac:dyDescent="0.25">
      <c r="A38" s="59" t="s">
        <v>44</v>
      </c>
      <c r="B38" s="73"/>
      <c r="C38" s="74">
        <f>C34-C36</f>
        <v>0</v>
      </c>
      <c r="D38" s="74">
        <f t="shared" ref="D38:I38" si="3">D34-D36</f>
        <v>0</v>
      </c>
      <c r="E38" s="74">
        <f t="shared" si="3"/>
        <v>0</v>
      </c>
      <c r="F38" s="75">
        <f t="shared" si="3"/>
        <v>0</v>
      </c>
      <c r="G38" s="75">
        <f t="shared" si="3"/>
        <v>0</v>
      </c>
      <c r="H38" s="75">
        <f t="shared" si="3"/>
        <v>0</v>
      </c>
      <c r="I38" s="75">
        <f t="shared" si="3"/>
        <v>0</v>
      </c>
    </row>
    <row r="39" spans="1:9" x14ac:dyDescent="0.25">
      <c r="A39" s="76"/>
      <c r="B39" s="76"/>
      <c r="C39" s="77"/>
      <c r="D39" s="77"/>
      <c r="E39" s="77"/>
      <c r="F39" s="77"/>
      <c r="G39" s="77"/>
      <c r="H39" s="77"/>
      <c r="I39" s="77"/>
    </row>
    <row r="40" spans="1:9" x14ac:dyDescent="0.25">
      <c r="A40" s="78" t="s">
        <v>45</v>
      </c>
      <c r="B40" s="28"/>
      <c r="C40" s="79"/>
      <c r="D40" s="79"/>
      <c r="E40" s="79"/>
      <c r="F40" s="79"/>
      <c r="G40" s="79"/>
      <c r="H40" s="79"/>
      <c r="I40" s="79"/>
    </row>
    <row r="41" spans="1:9" x14ac:dyDescent="0.25">
      <c r="A41" s="80" t="s">
        <v>46</v>
      </c>
      <c r="B41" s="70"/>
      <c r="C41" s="72"/>
      <c r="D41" s="72"/>
      <c r="E41" s="72"/>
      <c r="F41" s="72"/>
      <c r="G41" s="72"/>
      <c r="H41" s="72"/>
      <c r="I41" s="72"/>
    </row>
    <row r="42" spans="1:9" x14ac:dyDescent="0.25">
      <c r="A42" s="59"/>
      <c r="B42" s="60"/>
      <c r="C42" s="65"/>
      <c r="D42" s="65"/>
      <c r="E42" s="65"/>
      <c r="F42" s="65"/>
      <c r="G42" s="65"/>
      <c r="H42" s="65"/>
      <c r="I42" s="65"/>
    </row>
    <row r="43" spans="1:9" x14ac:dyDescent="0.25">
      <c r="A43" s="59" t="s">
        <v>47</v>
      </c>
      <c r="B43" s="60"/>
      <c r="C43" s="65"/>
      <c r="D43" s="65"/>
      <c r="E43" s="65"/>
      <c r="F43" s="65"/>
      <c r="G43" s="65"/>
      <c r="H43" s="65"/>
      <c r="I43" s="65"/>
    </row>
    <row r="44" spans="1:9" x14ac:dyDescent="0.25">
      <c r="A44" s="59"/>
      <c r="B44" s="60"/>
      <c r="C44" s="65"/>
      <c r="D44" s="65"/>
      <c r="E44" s="65"/>
      <c r="F44" s="65"/>
      <c r="G44" s="65"/>
      <c r="H44" s="65"/>
      <c r="I44" s="65"/>
    </row>
    <row r="45" spans="1:9" x14ac:dyDescent="0.25">
      <c r="A45" s="112" t="s">
        <v>48</v>
      </c>
      <c r="B45" s="73"/>
      <c r="C45" s="65"/>
      <c r="D45" s="65"/>
      <c r="E45" s="65"/>
      <c r="F45" s="65"/>
      <c r="G45" s="65"/>
      <c r="H45" s="65"/>
      <c r="I45" s="65"/>
    </row>
    <row r="46" spans="1:9" x14ac:dyDescent="0.25">
      <c r="A46" s="113" t="s">
        <v>49</v>
      </c>
      <c r="B46" s="114"/>
      <c r="C46" s="65"/>
      <c r="D46" s="65"/>
      <c r="E46" s="65"/>
      <c r="F46" s="65"/>
      <c r="G46" s="65"/>
      <c r="H46" s="65"/>
      <c r="I46" s="65"/>
    </row>
    <row r="47" spans="1:9" x14ac:dyDescent="0.25">
      <c r="A47" s="6"/>
      <c r="B47" s="6"/>
      <c r="C47" s="6"/>
      <c r="D47" s="6"/>
      <c r="E47" s="6"/>
      <c r="F47" s="6"/>
      <c r="G47" s="6"/>
      <c r="H47" s="6"/>
      <c r="I47" s="6"/>
    </row>
  </sheetData>
  <sheetProtection selectLockedCells="1"/>
  <mergeCells count="1">
    <mergeCell ref="A19:I19"/>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3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921DFF-3076-4066-8C9B-BCBE3815AD3A}">
  <sheetPr>
    <pageSetUpPr fitToPage="1"/>
  </sheetPr>
  <dimension ref="A1:I47"/>
  <sheetViews>
    <sheetView zoomScaleNormal="100" workbookViewId="0">
      <selection activeCell="H5" sqref="H5"/>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6" t="s">
        <v>3</v>
      </c>
      <c r="I2" s="26"/>
    </row>
    <row r="3" spans="1:9" x14ac:dyDescent="0.25">
      <c r="A3" s="6" t="s">
        <v>4</v>
      </c>
      <c r="B3" s="28" t="s">
        <v>5</v>
      </c>
      <c r="C3" s="28"/>
      <c r="D3" s="28"/>
      <c r="E3" s="7"/>
      <c r="F3" s="6"/>
      <c r="G3" s="57" t="s">
        <v>6</v>
      </c>
      <c r="H3" s="27" t="s">
        <v>7</v>
      </c>
      <c r="I3" s="27"/>
    </row>
    <row r="4" spans="1:9" x14ac:dyDescent="0.25">
      <c r="A4" s="6" t="s">
        <v>8</v>
      </c>
      <c r="B4" s="28" t="s">
        <v>96</v>
      </c>
      <c r="C4" s="28"/>
      <c r="D4" s="28"/>
      <c r="E4" s="7"/>
      <c r="F4" s="6"/>
      <c r="G4" s="57" t="s">
        <v>10</v>
      </c>
      <c r="H4" s="28" t="s">
        <v>11</v>
      </c>
      <c r="I4" s="28"/>
    </row>
    <row r="5" spans="1:9" x14ac:dyDescent="0.25">
      <c r="A5" s="6" t="s">
        <v>12</v>
      </c>
      <c r="B5" s="28" t="s">
        <v>97</v>
      </c>
      <c r="C5" s="28"/>
      <c r="D5" s="28"/>
      <c r="E5" s="7"/>
      <c r="F5" s="6"/>
      <c r="G5" s="57" t="s">
        <v>14</v>
      </c>
      <c r="H5" s="29" t="s">
        <v>638</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5" t="s">
        <v>98</v>
      </c>
      <c r="B9" s="6"/>
      <c r="C9" s="7"/>
      <c r="D9" s="7"/>
      <c r="E9" s="7"/>
      <c r="F9" s="7"/>
      <c r="G9" s="7"/>
      <c r="H9" s="7"/>
      <c r="I9" s="7"/>
    </row>
    <row r="10" spans="1:9" x14ac:dyDescent="0.25">
      <c r="A10" s="6" t="s">
        <v>18</v>
      </c>
      <c r="B10" s="6"/>
      <c r="C10" s="7"/>
      <c r="D10" s="7"/>
      <c r="E10" s="7"/>
      <c r="F10" s="7"/>
      <c r="G10" s="7"/>
      <c r="H10" s="7"/>
      <c r="I10" s="7"/>
    </row>
    <row r="11" spans="1:9" x14ac:dyDescent="0.25">
      <c r="A11" s="5" t="s">
        <v>99</v>
      </c>
      <c r="B11" s="6"/>
      <c r="C11" s="7"/>
      <c r="D11" s="7"/>
      <c r="E11" s="7"/>
      <c r="F11" s="7"/>
      <c r="G11" s="7"/>
      <c r="H11" s="7"/>
      <c r="I11" s="7"/>
    </row>
    <row r="12" spans="1:9" x14ac:dyDescent="0.25">
      <c r="A12" s="6" t="s">
        <v>20</v>
      </c>
      <c r="B12" s="6"/>
      <c r="C12" s="7"/>
      <c r="D12" s="7"/>
      <c r="E12" s="7"/>
      <c r="F12" s="7"/>
      <c r="G12" s="7"/>
      <c r="H12" s="7"/>
      <c r="I12" s="7"/>
    </row>
    <row r="13" spans="1:9" x14ac:dyDescent="0.25">
      <c r="A13" s="6"/>
      <c r="B13" s="6"/>
      <c r="C13" s="7"/>
      <c r="D13" s="7"/>
      <c r="E13" s="7"/>
      <c r="F13" s="7"/>
      <c r="G13" s="7"/>
      <c r="H13" s="7"/>
      <c r="I13" s="7"/>
    </row>
    <row r="14" spans="1:9" x14ac:dyDescent="0.25">
      <c r="A14" s="5" t="s">
        <v>22</v>
      </c>
      <c r="B14" s="6"/>
      <c r="C14" s="7"/>
      <c r="D14" s="7"/>
      <c r="E14" s="7"/>
      <c r="F14" s="7"/>
      <c r="G14" s="7"/>
      <c r="H14" s="7"/>
      <c r="I14" s="7"/>
    </row>
    <row r="15" spans="1:9" x14ac:dyDescent="0.25">
      <c r="A15" s="6"/>
      <c r="B15" s="6"/>
      <c r="C15" s="7"/>
      <c r="D15" s="7"/>
      <c r="E15" s="7"/>
      <c r="F15" s="7"/>
      <c r="G15" s="7"/>
      <c r="H15" s="7"/>
      <c r="I15" s="7"/>
    </row>
    <row r="16" spans="1:9" x14ac:dyDescent="0.25">
      <c r="A16" s="5" t="s">
        <v>23</v>
      </c>
      <c r="B16" s="6"/>
      <c r="C16" s="7"/>
      <c r="D16" s="7"/>
      <c r="E16" s="7"/>
      <c r="F16" s="7"/>
      <c r="G16" s="7"/>
      <c r="H16" s="7"/>
      <c r="I16" s="7"/>
    </row>
    <row r="17" spans="1:9" x14ac:dyDescent="0.25">
      <c r="A17" s="25" t="s">
        <v>100</v>
      </c>
      <c r="B17" s="7"/>
      <c r="C17" s="7"/>
      <c r="D17" s="7"/>
      <c r="E17" s="7"/>
      <c r="F17" s="7"/>
      <c r="G17" s="7"/>
      <c r="H17" s="7"/>
      <c r="I17" s="7"/>
    </row>
    <row r="18" spans="1:9" ht="13" x14ac:dyDescent="0.3">
      <c r="A18" s="119" t="s">
        <v>25</v>
      </c>
      <c r="B18" s="120"/>
      <c r="C18" s="120"/>
      <c r="D18" s="120"/>
      <c r="E18" s="120"/>
      <c r="F18" s="120"/>
      <c r="G18" s="120"/>
      <c r="H18" s="120"/>
      <c r="I18" s="121"/>
    </row>
    <row r="19" spans="1:9" x14ac:dyDescent="0.25">
      <c r="A19" s="59"/>
      <c r="B19" s="60"/>
      <c r="C19" s="61" t="s">
        <v>26</v>
      </c>
      <c r="D19" s="61" t="s">
        <v>27</v>
      </c>
      <c r="E19" s="61" t="s">
        <v>28</v>
      </c>
      <c r="F19" s="61" t="s">
        <v>29</v>
      </c>
      <c r="G19" s="61" t="s">
        <v>30</v>
      </c>
      <c r="H19" s="61" t="s">
        <v>31</v>
      </c>
      <c r="I19" s="61" t="s">
        <v>32</v>
      </c>
    </row>
    <row r="20" spans="1:9" x14ac:dyDescent="0.25">
      <c r="A20" s="59"/>
      <c r="B20" s="60"/>
      <c r="C20" s="62" t="s">
        <v>33</v>
      </c>
      <c r="D20" s="63" t="s">
        <v>33</v>
      </c>
      <c r="E20" s="62" t="s">
        <v>33</v>
      </c>
      <c r="F20" s="62" t="s">
        <v>33</v>
      </c>
      <c r="G20" s="62" t="s">
        <v>34</v>
      </c>
      <c r="H20" s="62" t="s">
        <v>34</v>
      </c>
      <c r="I20" s="62" t="s">
        <v>34</v>
      </c>
    </row>
    <row r="21" spans="1:9" x14ac:dyDescent="0.25">
      <c r="A21" s="59" t="s">
        <v>35</v>
      </c>
      <c r="B21" s="60"/>
      <c r="C21" s="64"/>
      <c r="D21" s="65"/>
      <c r="E21" s="65"/>
      <c r="F21" s="65"/>
      <c r="G21" s="65"/>
      <c r="H21" s="65"/>
      <c r="I21" s="65"/>
    </row>
    <row r="22" spans="1:9" x14ac:dyDescent="0.25">
      <c r="A22" s="59" t="s">
        <v>36</v>
      </c>
      <c r="B22" s="60"/>
      <c r="C22" s="64">
        <v>1550</v>
      </c>
      <c r="D22" s="65">
        <f t="shared" ref="D22:I22" si="0">C33</f>
        <v>0</v>
      </c>
      <c r="E22" s="65">
        <f t="shared" si="0"/>
        <v>4198</v>
      </c>
      <c r="F22" s="65">
        <f t="shared" si="0"/>
        <v>63</v>
      </c>
      <c r="G22" s="65">
        <f t="shared" si="0"/>
        <v>15657</v>
      </c>
      <c r="H22" s="65">
        <f t="shared" si="0"/>
        <v>0</v>
      </c>
      <c r="I22" s="65">
        <f t="shared" si="0"/>
        <v>0</v>
      </c>
    </row>
    <row r="23" spans="1:9" x14ac:dyDescent="0.25">
      <c r="A23" s="59" t="s">
        <v>37</v>
      </c>
      <c r="B23" s="60"/>
      <c r="C23" s="64">
        <v>36636</v>
      </c>
      <c r="D23" s="65">
        <v>76247</v>
      </c>
      <c r="E23" s="65">
        <v>48210</v>
      </c>
      <c r="F23" s="65">
        <v>44357</v>
      </c>
      <c r="G23" s="65"/>
      <c r="H23" s="65"/>
      <c r="I23" s="65"/>
    </row>
    <row r="24" spans="1:9" x14ac:dyDescent="0.25">
      <c r="A24" s="59" t="s">
        <v>38</v>
      </c>
      <c r="B24" s="60"/>
      <c r="C24" s="64">
        <v>38186</v>
      </c>
      <c r="D24" s="65">
        <v>72049</v>
      </c>
      <c r="E24" s="65">
        <v>52345</v>
      </c>
      <c r="F24" s="64">
        <v>28763</v>
      </c>
      <c r="G24" s="65">
        <v>15657</v>
      </c>
      <c r="H24" s="65"/>
      <c r="I24" s="65"/>
    </row>
    <row r="25" spans="1:9" x14ac:dyDescent="0.25">
      <c r="A25" s="59"/>
      <c r="B25" s="60"/>
      <c r="C25" s="64"/>
      <c r="D25" s="65"/>
      <c r="E25" s="65"/>
      <c r="F25" s="65"/>
      <c r="G25" s="65"/>
      <c r="H25" s="65"/>
      <c r="I25" s="65"/>
    </row>
    <row r="26" spans="1:9" x14ac:dyDescent="0.25">
      <c r="A26" s="59" t="s">
        <v>39</v>
      </c>
      <c r="B26" s="29"/>
      <c r="C26" s="66"/>
      <c r="D26" s="66"/>
      <c r="E26" s="66"/>
      <c r="F26" s="66"/>
      <c r="G26" s="66"/>
      <c r="H26" s="66"/>
      <c r="I26" s="64"/>
    </row>
    <row r="27" spans="1:9" x14ac:dyDescent="0.25">
      <c r="A27" s="67" t="s">
        <v>40</v>
      </c>
      <c r="B27" s="60"/>
      <c r="C27" s="64"/>
      <c r="D27" s="68"/>
      <c r="E27" s="66"/>
      <c r="F27" s="66"/>
      <c r="G27" s="66"/>
      <c r="H27" s="66"/>
      <c r="I27" s="64"/>
    </row>
    <row r="28" spans="1:9" x14ac:dyDescent="0.25">
      <c r="A28" s="69"/>
      <c r="B28" s="70"/>
      <c r="C28" s="64">
        <v>0</v>
      </c>
      <c r="D28" s="65">
        <v>0</v>
      </c>
      <c r="E28" s="65">
        <v>0</v>
      </c>
      <c r="F28" s="65"/>
      <c r="G28" s="65"/>
      <c r="H28" s="65"/>
      <c r="I28" s="65"/>
    </row>
    <row r="29" spans="1:9" x14ac:dyDescent="0.25">
      <c r="A29" s="69"/>
      <c r="B29" s="70"/>
      <c r="C29" s="64"/>
      <c r="D29" s="65"/>
      <c r="E29" s="65"/>
      <c r="F29" s="65"/>
      <c r="G29" s="65"/>
      <c r="H29" s="65"/>
      <c r="I29" s="65"/>
    </row>
    <row r="30" spans="1:9" x14ac:dyDescent="0.25">
      <c r="A30" s="69"/>
      <c r="B30" s="70"/>
      <c r="C30" s="64"/>
      <c r="D30" s="65"/>
      <c r="E30" s="65"/>
      <c r="F30" s="65"/>
      <c r="G30" s="65"/>
      <c r="H30" s="65"/>
      <c r="I30" s="65"/>
    </row>
    <row r="31" spans="1:9" x14ac:dyDescent="0.25">
      <c r="A31" s="59" t="s">
        <v>41</v>
      </c>
      <c r="B31" s="60"/>
      <c r="C31" s="64">
        <f t="shared" ref="C31:I31" si="1">SUM(C28:C30)</f>
        <v>0</v>
      </c>
      <c r="D31" s="64">
        <f t="shared" si="1"/>
        <v>0</v>
      </c>
      <c r="E31" s="64">
        <f t="shared" si="1"/>
        <v>0</v>
      </c>
      <c r="F31" s="64">
        <f t="shared" si="1"/>
        <v>0</v>
      </c>
      <c r="G31" s="64">
        <f t="shared" si="1"/>
        <v>0</v>
      </c>
      <c r="H31" s="64">
        <f t="shared" si="1"/>
        <v>0</v>
      </c>
      <c r="I31" s="64">
        <f t="shared" si="1"/>
        <v>0</v>
      </c>
    </row>
    <row r="32" spans="1:9" x14ac:dyDescent="0.25">
      <c r="A32" s="59"/>
      <c r="B32" s="60"/>
      <c r="C32" s="64"/>
      <c r="D32" s="65"/>
      <c r="E32" s="65"/>
      <c r="F32" s="65"/>
      <c r="G32" s="65"/>
      <c r="H32" s="65"/>
      <c r="I32" s="65"/>
    </row>
    <row r="33" spans="1:9" x14ac:dyDescent="0.25">
      <c r="A33" s="59" t="s">
        <v>42</v>
      </c>
      <c r="B33" s="60"/>
      <c r="C33" s="64">
        <f>+C22+C23-C24+C31</f>
        <v>0</v>
      </c>
      <c r="D33" s="64">
        <f t="shared" ref="D33:I33" si="2">+D22+D23-D24+D31</f>
        <v>4198</v>
      </c>
      <c r="E33" s="64">
        <f>+E22+E23-E24+E31</f>
        <v>63</v>
      </c>
      <c r="F33" s="64">
        <f t="shared" si="2"/>
        <v>15657</v>
      </c>
      <c r="G33" s="64">
        <f>+G22+G23-G24+G31</f>
        <v>0</v>
      </c>
      <c r="H33" s="64">
        <f>+H22+H23-H24+H31</f>
        <v>0</v>
      </c>
      <c r="I33" s="64">
        <f t="shared" si="2"/>
        <v>0</v>
      </c>
    </row>
    <row r="34" spans="1:9" x14ac:dyDescent="0.25">
      <c r="A34" s="69"/>
      <c r="B34" s="70"/>
      <c r="C34" s="71"/>
      <c r="D34" s="72"/>
      <c r="E34" s="72"/>
      <c r="F34" s="65"/>
      <c r="G34" s="65"/>
      <c r="H34" s="65"/>
      <c r="I34" s="65"/>
    </row>
    <row r="35" spans="1:9" x14ac:dyDescent="0.25">
      <c r="A35" s="59" t="s">
        <v>43</v>
      </c>
      <c r="B35" s="60"/>
      <c r="C35" s="71">
        <v>0</v>
      </c>
      <c r="D35" s="72">
        <v>25000</v>
      </c>
      <c r="E35" s="72">
        <v>0</v>
      </c>
      <c r="F35" s="65">
        <v>0</v>
      </c>
      <c r="G35" s="65"/>
      <c r="H35" s="65"/>
      <c r="I35" s="65"/>
    </row>
    <row r="36" spans="1:9" x14ac:dyDescent="0.25">
      <c r="A36" s="69"/>
      <c r="B36" s="70"/>
      <c r="C36" s="71"/>
      <c r="D36" s="72"/>
      <c r="E36" s="72"/>
      <c r="F36" s="65"/>
      <c r="G36" s="65"/>
      <c r="H36" s="65"/>
      <c r="I36" s="65"/>
    </row>
    <row r="37" spans="1:9" x14ac:dyDescent="0.25">
      <c r="A37" s="59" t="s">
        <v>44</v>
      </c>
      <c r="B37" s="73"/>
      <c r="C37" s="74">
        <f>C33-C35</f>
        <v>0</v>
      </c>
      <c r="D37" s="74">
        <f t="shared" ref="D37:I37" si="3">D33-D35</f>
        <v>-20802</v>
      </c>
      <c r="E37" s="74">
        <f t="shared" si="3"/>
        <v>63</v>
      </c>
      <c r="F37" s="75">
        <f t="shared" si="3"/>
        <v>15657</v>
      </c>
      <c r="G37" s="75">
        <f t="shared" si="3"/>
        <v>0</v>
      </c>
      <c r="H37" s="75">
        <f t="shared" si="3"/>
        <v>0</v>
      </c>
      <c r="I37" s="75">
        <f t="shared" si="3"/>
        <v>0</v>
      </c>
    </row>
    <row r="38" spans="1:9" x14ac:dyDescent="0.25">
      <c r="A38" s="76"/>
      <c r="B38" s="76"/>
      <c r="C38" s="77"/>
      <c r="D38" s="77"/>
      <c r="E38" s="77"/>
      <c r="F38" s="77"/>
      <c r="G38" s="77"/>
      <c r="H38" s="77"/>
      <c r="I38" s="77"/>
    </row>
    <row r="39" spans="1:9" x14ac:dyDescent="0.25">
      <c r="A39" s="78" t="s">
        <v>45</v>
      </c>
      <c r="B39" s="28"/>
      <c r="C39" s="79"/>
      <c r="D39" s="79"/>
      <c r="E39" s="79"/>
      <c r="F39" s="79"/>
      <c r="G39" s="79"/>
      <c r="H39" s="79"/>
      <c r="I39" s="79"/>
    </row>
    <row r="40" spans="1:9" x14ac:dyDescent="0.25">
      <c r="A40" s="80" t="s">
        <v>46</v>
      </c>
      <c r="B40" s="70"/>
      <c r="C40" s="72"/>
      <c r="D40" s="72"/>
      <c r="E40" s="72"/>
      <c r="F40" s="72"/>
      <c r="G40" s="72"/>
      <c r="H40" s="72"/>
      <c r="I40" s="72"/>
    </row>
    <row r="41" spans="1:9" x14ac:dyDescent="0.25">
      <c r="A41" s="59"/>
      <c r="B41" s="60"/>
      <c r="C41" s="65"/>
      <c r="D41" s="65"/>
      <c r="E41" s="65"/>
      <c r="F41" s="65"/>
      <c r="G41" s="65"/>
      <c r="H41" s="65"/>
      <c r="I41" s="65"/>
    </row>
    <row r="42" spans="1:9" x14ac:dyDescent="0.25">
      <c r="A42" s="59" t="s">
        <v>47</v>
      </c>
      <c r="B42" s="60"/>
      <c r="C42" s="65"/>
      <c r="D42" s="65"/>
      <c r="E42" s="65"/>
      <c r="F42" s="65"/>
      <c r="G42" s="65"/>
      <c r="H42" s="65"/>
      <c r="I42" s="65"/>
    </row>
    <row r="43" spans="1:9" x14ac:dyDescent="0.25">
      <c r="A43" s="59"/>
      <c r="B43" s="60"/>
      <c r="C43" s="65"/>
      <c r="D43" s="65"/>
      <c r="E43" s="65"/>
      <c r="F43" s="65"/>
      <c r="G43" s="65"/>
      <c r="H43" s="65"/>
      <c r="I43" s="65"/>
    </row>
    <row r="44" spans="1:9" x14ac:dyDescent="0.25">
      <c r="A44" s="112" t="s">
        <v>48</v>
      </c>
      <c r="B44" s="73"/>
      <c r="C44" s="65"/>
      <c r="D44" s="65"/>
      <c r="E44" s="65"/>
      <c r="F44" s="65"/>
      <c r="G44" s="65"/>
      <c r="H44" s="65"/>
      <c r="I44" s="65"/>
    </row>
    <row r="45" spans="1:9" x14ac:dyDescent="0.25">
      <c r="A45" s="113" t="s">
        <v>49</v>
      </c>
      <c r="B45" s="114"/>
      <c r="C45" s="65"/>
      <c r="D45" s="65"/>
      <c r="E45" s="65"/>
      <c r="F45" s="65"/>
      <c r="G45" s="65"/>
      <c r="H45" s="65"/>
      <c r="I45" s="65"/>
    </row>
    <row r="46" spans="1:9" x14ac:dyDescent="0.25">
      <c r="A46" s="6"/>
      <c r="B46" s="6"/>
      <c r="C46" s="6"/>
      <c r="D46" s="6"/>
      <c r="E46" s="6"/>
      <c r="F46" s="6"/>
      <c r="G46" s="6"/>
      <c r="H46" s="6"/>
      <c r="I46" s="6"/>
    </row>
    <row r="47" spans="1:9" x14ac:dyDescent="0.25">
      <c r="A47" s="6"/>
      <c r="B47" s="6"/>
      <c r="C47" s="6"/>
      <c r="D47" s="6"/>
      <c r="E47" s="6"/>
      <c r="F47" s="6"/>
      <c r="G47" s="6"/>
      <c r="H47" s="6"/>
      <c r="I47" s="6"/>
    </row>
  </sheetData>
  <sheetProtection selectLockedCells="1"/>
  <mergeCells count="1">
    <mergeCell ref="A18:I18"/>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3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3427D8-5588-4841-A924-EA281FB65CDF}">
  <sheetPr>
    <pageSetUpPr fitToPage="1"/>
  </sheetPr>
  <dimension ref="A1:I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8" t="s">
        <v>79</v>
      </c>
      <c r="I2" s="28"/>
    </row>
    <row r="3" spans="1:9" x14ac:dyDescent="0.25">
      <c r="A3" s="6" t="s">
        <v>4</v>
      </c>
      <c r="B3" s="28" t="s">
        <v>5</v>
      </c>
      <c r="C3" s="28"/>
      <c r="D3" s="28"/>
      <c r="E3" s="7"/>
      <c r="F3" s="6"/>
      <c r="G3" s="57" t="s">
        <v>6</v>
      </c>
      <c r="H3" s="29" t="s">
        <v>80</v>
      </c>
      <c r="I3" s="29"/>
    </row>
    <row r="4" spans="1:9" x14ac:dyDescent="0.25">
      <c r="A4" s="6" t="s">
        <v>8</v>
      </c>
      <c r="B4" s="28" t="s">
        <v>101</v>
      </c>
      <c r="C4" s="28"/>
      <c r="D4" s="28"/>
      <c r="E4" s="7"/>
      <c r="F4" s="6"/>
      <c r="G4" s="57" t="s">
        <v>10</v>
      </c>
      <c r="H4" s="28" t="s">
        <v>11</v>
      </c>
      <c r="I4" s="28"/>
    </row>
    <row r="5" spans="1:9" x14ac:dyDescent="0.25">
      <c r="A5" s="6" t="s">
        <v>12</v>
      </c>
      <c r="B5" s="28" t="s">
        <v>97</v>
      </c>
      <c r="C5" s="28"/>
      <c r="D5" s="28"/>
      <c r="E5" s="7"/>
      <c r="F5" s="6"/>
      <c r="G5" s="57" t="s">
        <v>14</v>
      </c>
      <c r="H5" s="29" t="s">
        <v>102</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6" t="s">
        <v>103</v>
      </c>
      <c r="B9" s="6"/>
      <c r="C9" s="7"/>
      <c r="D9" s="7"/>
      <c r="E9" s="7"/>
      <c r="F9" s="7"/>
      <c r="G9" s="7"/>
      <c r="H9" s="7"/>
      <c r="I9" s="7"/>
    </row>
    <row r="10" spans="1:9" x14ac:dyDescent="0.25">
      <c r="A10" s="6" t="s">
        <v>84</v>
      </c>
      <c r="B10" s="6"/>
      <c r="C10" s="7"/>
      <c r="D10" s="7"/>
      <c r="E10" s="7"/>
      <c r="F10" s="7"/>
      <c r="G10" s="7"/>
      <c r="H10" s="7"/>
      <c r="I10" s="7"/>
    </row>
    <row r="11" spans="1:9" x14ac:dyDescent="0.25">
      <c r="A11" s="6" t="s">
        <v>18</v>
      </c>
      <c r="B11" s="6"/>
      <c r="C11" s="7"/>
      <c r="D11" s="7"/>
      <c r="E11" s="7"/>
      <c r="F11" s="7"/>
      <c r="G11" s="7"/>
      <c r="H11" s="7"/>
      <c r="I11" s="7"/>
    </row>
    <row r="12" spans="1:9" x14ac:dyDescent="0.25">
      <c r="A12" s="6" t="s">
        <v>85</v>
      </c>
      <c r="B12" s="6"/>
      <c r="C12" s="7"/>
      <c r="D12" s="7"/>
      <c r="E12" s="7"/>
      <c r="F12" s="7"/>
      <c r="G12" s="7"/>
      <c r="H12" s="7"/>
      <c r="I12" s="7"/>
    </row>
    <row r="13" spans="1:9" x14ac:dyDescent="0.25">
      <c r="A13" s="6" t="s">
        <v>20</v>
      </c>
      <c r="B13" s="6"/>
      <c r="C13" s="7"/>
      <c r="D13" s="7"/>
      <c r="E13" s="7"/>
      <c r="F13" s="7"/>
      <c r="G13" s="7"/>
      <c r="H13" s="7"/>
      <c r="I13" s="7"/>
    </row>
    <row r="14" spans="1:9" x14ac:dyDescent="0.25">
      <c r="A14" s="5" t="s">
        <v>104</v>
      </c>
      <c r="B14" s="6"/>
      <c r="C14" s="7"/>
      <c r="D14" s="7"/>
      <c r="E14" s="7"/>
      <c r="F14" s="7"/>
      <c r="G14" s="7"/>
      <c r="H14" s="7"/>
      <c r="I14" s="7"/>
    </row>
    <row r="15" spans="1:9" x14ac:dyDescent="0.25">
      <c r="A15" s="5" t="s">
        <v>22</v>
      </c>
      <c r="B15" s="6"/>
      <c r="C15" s="7"/>
      <c r="D15" s="7"/>
      <c r="E15" s="7"/>
      <c r="F15" s="7"/>
      <c r="G15" s="7"/>
      <c r="H15" s="7"/>
      <c r="I15" s="7"/>
    </row>
    <row r="16" spans="1:9" x14ac:dyDescent="0.25">
      <c r="A16" s="6"/>
      <c r="B16" s="6"/>
      <c r="C16" s="7"/>
      <c r="D16" s="7"/>
      <c r="E16" s="7"/>
      <c r="F16" s="7"/>
      <c r="G16" s="7"/>
      <c r="H16" s="7"/>
      <c r="I16" s="7"/>
    </row>
    <row r="17" spans="1:9" x14ac:dyDescent="0.25">
      <c r="A17" s="5" t="s">
        <v>23</v>
      </c>
      <c r="B17" s="6"/>
      <c r="C17" s="7"/>
      <c r="D17" s="7"/>
      <c r="E17" s="7"/>
      <c r="F17" s="7"/>
      <c r="G17" s="7"/>
      <c r="H17" s="7"/>
      <c r="I17" s="7"/>
    </row>
    <row r="18" spans="1:9" x14ac:dyDescent="0.25">
      <c r="A18" s="25" t="s">
        <v>105</v>
      </c>
      <c r="B18" s="7"/>
      <c r="C18" s="7"/>
      <c r="D18" s="7"/>
      <c r="E18" s="7"/>
      <c r="F18" s="7"/>
      <c r="G18" s="7"/>
      <c r="H18" s="7"/>
      <c r="I18" s="7"/>
    </row>
    <row r="19" spans="1:9" ht="13" x14ac:dyDescent="0.3">
      <c r="A19" s="119" t="s">
        <v>25</v>
      </c>
      <c r="B19" s="120"/>
      <c r="C19" s="120"/>
      <c r="D19" s="120"/>
      <c r="E19" s="120"/>
      <c r="F19" s="120"/>
      <c r="G19" s="120"/>
      <c r="H19" s="120"/>
      <c r="I19" s="121"/>
    </row>
    <row r="20" spans="1:9" x14ac:dyDescent="0.25">
      <c r="A20" s="59"/>
      <c r="B20" s="60"/>
      <c r="C20" s="61" t="s">
        <v>26</v>
      </c>
      <c r="D20" s="61" t="s">
        <v>27</v>
      </c>
      <c r="E20" s="61" t="s">
        <v>28</v>
      </c>
      <c r="F20" s="61" t="s">
        <v>29</v>
      </c>
      <c r="G20" s="61" t="s">
        <v>30</v>
      </c>
      <c r="H20" s="61" t="s">
        <v>31</v>
      </c>
      <c r="I20" s="61" t="s">
        <v>32</v>
      </c>
    </row>
    <row r="21" spans="1:9" x14ac:dyDescent="0.25">
      <c r="A21" s="59"/>
      <c r="B21" s="60"/>
      <c r="C21" s="62" t="s">
        <v>33</v>
      </c>
      <c r="D21" s="63" t="s">
        <v>33</v>
      </c>
      <c r="E21" s="62" t="s">
        <v>33</v>
      </c>
      <c r="F21" s="62" t="s">
        <v>33</v>
      </c>
      <c r="G21" s="62" t="s">
        <v>34</v>
      </c>
      <c r="H21" s="62" t="s">
        <v>34</v>
      </c>
      <c r="I21" s="62" t="s">
        <v>34</v>
      </c>
    </row>
    <row r="22" spans="1:9" x14ac:dyDescent="0.25">
      <c r="A22" s="59" t="s">
        <v>35</v>
      </c>
      <c r="B22" s="60"/>
      <c r="C22" s="64"/>
      <c r="D22" s="65"/>
      <c r="E22" s="65"/>
      <c r="F22" s="65"/>
      <c r="G22" s="65"/>
      <c r="H22" s="65"/>
      <c r="I22" s="65"/>
    </row>
    <row r="23" spans="1:9" x14ac:dyDescent="0.25">
      <c r="A23" s="59" t="s">
        <v>36</v>
      </c>
      <c r="B23" s="60"/>
      <c r="C23" s="64">
        <v>687</v>
      </c>
      <c r="D23" s="65">
        <f t="shared" ref="D23:I23" si="0">C34</f>
        <v>1973</v>
      </c>
      <c r="E23" s="65">
        <f t="shared" si="0"/>
        <v>15123</v>
      </c>
      <c r="F23" s="65">
        <f t="shared" si="0"/>
        <v>15123</v>
      </c>
      <c r="G23" s="65">
        <f t="shared" si="0"/>
        <v>181</v>
      </c>
      <c r="H23" s="65">
        <f t="shared" si="0"/>
        <v>0</v>
      </c>
      <c r="I23" s="65">
        <f t="shared" si="0"/>
        <v>0</v>
      </c>
    </row>
    <row r="24" spans="1:9" x14ac:dyDescent="0.25">
      <c r="A24" s="59" t="s">
        <v>37</v>
      </c>
      <c r="B24" s="60"/>
      <c r="C24" s="64">
        <v>79246</v>
      </c>
      <c r="D24" s="65">
        <v>13698</v>
      </c>
      <c r="E24" s="65">
        <v>0</v>
      </c>
      <c r="F24" s="65">
        <v>0</v>
      </c>
      <c r="G24" s="65"/>
      <c r="H24" s="65"/>
      <c r="I24" s="65"/>
    </row>
    <row r="25" spans="1:9" x14ac:dyDescent="0.25">
      <c r="A25" s="59" t="s">
        <v>38</v>
      </c>
      <c r="B25" s="60"/>
      <c r="C25" s="64">
        <v>77960</v>
      </c>
      <c r="D25" s="65">
        <v>548</v>
      </c>
      <c r="E25" s="65">
        <v>0</v>
      </c>
      <c r="F25" s="64">
        <v>0</v>
      </c>
      <c r="G25" s="65">
        <v>181</v>
      </c>
      <c r="H25" s="65"/>
      <c r="I25" s="65"/>
    </row>
    <row r="26" spans="1:9" x14ac:dyDescent="0.25">
      <c r="A26" s="59"/>
      <c r="B26" s="60"/>
      <c r="C26" s="64"/>
      <c r="D26" s="65"/>
      <c r="E26" s="65"/>
      <c r="F26" s="65"/>
      <c r="G26" s="65"/>
      <c r="H26" s="65"/>
      <c r="I26" s="65"/>
    </row>
    <row r="27" spans="1:9" x14ac:dyDescent="0.25">
      <c r="A27" s="59" t="s">
        <v>39</v>
      </c>
      <c r="B27" s="29"/>
      <c r="C27" s="66"/>
      <c r="D27" s="66"/>
      <c r="E27" s="66"/>
      <c r="F27" s="66"/>
      <c r="G27" s="66"/>
      <c r="H27" s="66"/>
      <c r="I27" s="64"/>
    </row>
    <row r="28" spans="1:9" x14ac:dyDescent="0.25">
      <c r="A28" s="67" t="s">
        <v>40</v>
      </c>
      <c r="B28" s="60"/>
      <c r="C28" s="64"/>
      <c r="D28" s="68"/>
      <c r="E28" s="66"/>
      <c r="F28" s="66"/>
      <c r="G28" s="66"/>
      <c r="H28" s="66"/>
      <c r="I28" s="64"/>
    </row>
    <row r="29" spans="1:9" x14ac:dyDescent="0.25">
      <c r="A29" s="69"/>
      <c r="B29" s="70"/>
      <c r="C29" s="64">
        <v>0</v>
      </c>
      <c r="D29" s="65">
        <v>0</v>
      </c>
      <c r="E29" s="65"/>
      <c r="F29" s="65">
        <v>-14942</v>
      </c>
      <c r="G29" s="65"/>
      <c r="H29" s="65"/>
      <c r="I29" s="65"/>
    </row>
    <row r="30" spans="1:9" x14ac:dyDescent="0.25">
      <c r="A30" s="69"/>
      <c r="B30" s="70"/>
      <c r="C30" s="64"/>
      <c r="D30" s="65"/>
      <c r="E30" s="65"/>
      <c r="F30" s="65"/>
      <c r="G30" s="65"/>
      <c r="H30" s="65"/>
      <c r="I30" s="65"/>
    </row>
    <row r="31" spans="1:9" x14ac:dyDescent="0.25">
      <c r="A31" s="69"/>
      <c r="B31" s="70"/>
      <c r="C31" s="64"/>
      <c r="D31" s="65"/>
      <c r="E31" s="65"/>
      <c r="F31" s="65"/>
      <c r="G31" s="65"/>
      <c r="H31" s="65"/>
      <c r="I31" s="65"/>
    </row>
    <row r="32" spans="1:9" x14ac:dyDescent="0.25">
      <c r="A32" s="59" t="s">
        <v>41</v>
      </c>
      <c r="B32" s="60"/>
      <c r="C32" s="64">
        <f t="shared" ref="C32:I32" si="1">SUM(C29:C31)</f>
        <v>0</v>
      </c>
      <c r="D32" s="64">
        <f t="shared" si="1"/>
        <v>0</v>
      </c>
      <c r="E32" s="64">
        <f t="shared" si="1"/>
        <v>0</v>
      </c>
      <c r="F32" s="64">
        <f t="shared" si="1"/>
        <v>-14942</v>
      </c>
      <c r="G32" s="64">
        <f t="shared" si="1"/>
        <v>0</v>
      </c>
      <c r="H32" s="64">
        <f t="shared" si="1"/>
        <v>0</v>
      </c>
      <c r="I32" s="64">
        <f t="shared" si="1"/>
        <v>0</v>
      </c>
    </row>
    <row r="33" spans="1:9" x14ac:dyDescent="0.25">
      <c r="A33" s="59"/>
      <c r="B33" s="60"/>
      <c r="C33" s="64"/>
      <c r="D33" s="65"/>
      <c r="E33" s="65"/>
      <c r="F33" s="65"/>
      <c r="G33" s="65"/>
      <c r="H33" s="65"/>
      <c r="I33" s="65"/>
    </row>
    <row r="34" spans="1:9" x14ac:dyDescent="0.25">
      <c r="A34" s="59" t="s">
        <v>42</v>
      </c>
      <c r="B34" s="60"/>
      <c r="C34" s="64">
        <f>+C23+C24-C25+C32</f>
        <v>1973</v>
      </c>
      <c r="D34" s="64">
        <f t="shared" ref="D34:I34" si="2">+D23+D24-D25+D32</f>
        <v>15123</v>
      </c>
      <c r="E34" s="64">
        <f>+E23+E24-E25+E32</f>
        <v>15123</v>
      </c>
      <c r="F34" s="64">
        <f t="shared" si="2"/>
        <v>181</v>
      </c>
      <c r="G34" s="64">
        <f>+G23+G24-G25+G32</f>
        <v>0</v>
      </c>
      <c r="H34" s="64">
        <f>+H23+H24-H25+H32</f>
        <v>0</v>
      </c>
      <c r="I34" s="64">
        <f t="shared" si="2"/>
        <v>0</v>
      </c>
    </row>
    <row r="35" spans="1:9" x14ac:dyDescent="0.25">
      <c r="A35" s="69"/>
      <c r="B35" s="70"/>
      <c r="C35" s="71"/>
      <c r="D35" s="72"/>
      <c r="E35" s="72"/>
      <c r="F35" s="65"/>
      <c r="G35" s="65"/>
      <c r="H35" s="65"/>
      <c r="I35" s="65"/>
    </row>
    <row r="36" spans="1:9" x14ac:dyDescent="0.25">
      <c r="A36" s="59" t="s">
        <v>43</v>
      </c>
      <c r="B36" s="60"/>
      <c r="C36" s="71">
        <v>671</v>
      </c>
      <c r="D36" s="72">
        <v>0</v>
      </c>
      <c r="E36" s="72">
        <v>0</v>
      </c>
      <c r="F36" s="65">
        <v>0</v>
      </c>
      <c r="G36" s="65"/>
      <c r="H36" s="65"/>
      <c r="I36" s="65"/>
    </row>
    <row r="37" spans="1:9" x14ac:dyDescent="0.25">
      <c r="A37" s="69"/>
      <c r="B37" s="70"/>
      <c r="C37" s="71"/>
      <c r="D37" s="72"/>
      <c r="E37" s="72"/>
      <c r="F37" s="65"/>
      <c r="G37" s="65"/>
      <c r="H37" s="65"/>
      <c r="I37" s="65"/>
    </row>
    <row r="38" spans="1:9" x14ac:dyDescent="0.25">
      <c r="A38" s="59" t="s">
        <v>44</v>
      </c>
      <c r="B38" s="73"/>
      <c r="C38" s="74">
        <f>C34-C36</f>
        <v>1302</v>
      </c>
      <c r="D38" s="74">
        <f t="shared" ref="D38:I38" si="3">D34-D36</f>
        <v>15123</v>
      </c>
      <c r="E38" s="74">
        <f t="shared" si="3"/>
        <v>15123</v>
      </c>
      <c r="F38" s="75">
        <f t="shared" si="3"/>
        <v>181</v>
      </c>
      <c r="G38" s="75">
        <f t="shared" si="3"/>
        <v>0</v>
      </c>
      <c r="H38" s="75">
        <f t="shared" si="3"/>
        <v>0</v>
      </c>
      <c r="I38" s="75">
        <f t="shared" si="3"/>
        <v>0</v>
      </c>
    </row>
    <row r="39" spans="1:9" x14ac:dyDescent="0.25">
      <c r="A39" s="76"/>
      <c r="B39" s="76"/>
      <c r="C39" s="77"/>
      <c r="D39" s="77"/>
      <c r="E39" s="77"/>
      <c r="F39" s="77"/>
      <c r="G39" s="77"/>
      <c r="H39" s="77"/>
      <c r="I39" s="77"/>
    </row>
    <row r="40" spans="1:9" x14ac:dyDescent="0.25">
      <c r="A40" s="78" t="s">
        <v>45</v>
      </c>
      <c r="B40" s="28"/>
      <c r="C40" s="79"/>
      <c r="D40" s="79"/>
      <c r="E40" s="79"/>
      <c r="F40" s="79"/>
      <c r="G40" s="79"/>
      <c r="H40" s="79"/>
      <c r="I40" s="79"/>
    </row>
    <row r="41" spans="1:9" x14ac:dyDescent="0.25">
      <c r="A41" s="80" t="s">
        <v>46</v>
      </c>
      <c r="B41" s="70"/>
      <c r="C41" s="72"/>
      <c r="D41" s="72"/>
      <c r="E41" s="72"/>
      <c r="F41" s="72"/>
      <c r="G41" s="72"/>
      <c r="H41" s="72"/>
      <c r="I41" s="72"/>
    </row>
    <row r="42" spans="1:9" x14ac:dyDescent="0.25">
      <c r="A42" s="59"/>
      <c r="B42" s="60"/>
      <c r="C42" s="65"/>
      <c r="D42" s="65"/>
      <c r="E42" s="65"/>
      <c r="F42" s="65"/>
      <c r="G42" s="65"/>
      <c r="H42" s="65"/>
      <c r="I42" s="65"/>
    </row>
    <row r="43" spans="1:9" x14ac:dyDescent="0.25">
      <c r="A43" s="59" t="s">
        <v>47</v>
      </c>
      <c r="B43" s="60"/>
      <c r="C43" s="65"/>
      <c r="D43" s="65"/>
      <c r="E43" s="65"/>
      <c r="F43" s="65"/>
      <c r="G43" s="65"/>
      <c r="H43" s="65"/>
      <c r="I43" s="65"/>
    </row>
    <row r="44" spans="1:9" x14ac:dyDescent="0.25">
      <c r="A44" s="59"/>
      <c r="B44" s="60"/>
      <c r="C44" s="65"/>
      <c r="D44" s="65"/>
      <c r="E44" s="65"/>
      <c r="F44" s="65"/>
      <c r="G44" s="65"/>
      <c r="H44" s="65"/>
      <c r="I44" s="65"/>
    </row>
    <row r="45" spans="1:9" x14ac:dyDescent="0.25">
      <c r="A45" s="112" t="s">
        <v>48</v>
      </c>
      <c r="B45" s="73"/>
      <c r="C45" s="65"/>
      <c r="D45" s="65"/>
      <c r="E45" s="65"/>
      <c r="F45" s="65"/>
      <c r="G45" s="65"/>
      <c r="H45" s="65"/>
      <c r="I45" s="65"/>
    </row>
    <row r="46" spans="1:9" x14ac:dyDescent="0.25">
      <c r="A46" s="113" t="s">
        <v>49</v>
      </c>
      <c r="B46" s="114"/>
      <c r="C46" s="65"/>
      <c r="D46" s="65"/>
      <c r="E46" s="65"/>
      <c r="F46" s="65"/>
      <c r="G46" s="65"/>
      <c r="H46" s="65"/>
      <c r="I46" s="65"/>
    </row>
    <row r="47" spans="1:9" x14ac:dyDescent="0.25">
      <c r="A47" s="6"/>
      <c r="B47" s="6"/>
      <c r="C47" s="6"/>
      <c r="D47" s="6"/>
      <c r="E47" s="6"/>
      <c r="F47" s="6"/>
      <c r="G47" s="6"/>
      <c r="H47" s="6"/>
      <c r="I47" s="6"/>
    </row>
  </sheetData>
  <sheetProtection selectLockedCells="1"/>
  <mergeCells count="1">
    <mergeCell ref="A19:I19"/>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3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21E475-B384-4C15-854A-9B884FC666DD}">
  <sheetPr>
    <pageSetUpPr fitToPage="1"/>
  </sheetPr>
  <dimension ref="A1:I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6" t="s">
        <v>60</v>
      </c>
      <c r="I2" s="28"/>
    </row>
    <row r="3" spans="1:9" x14ac:dyDescent="0.25">
      <c r="A3" s="6" t="s">
        <v>4</v>
      </c>
      <c r="B3" s="28" t="s">
        <v>5</v>
      </c>
      <c r="C3" s="28"/>
      <c r="D3" s="28"/>
      <c r="E3" s="7"/>
      <c r="F3" s="6"/>
      <c r="G3" s="57" t="s">
        <v>6</v>
      </c>
      <c r="H3" s="27" t="s">
        <v>61</v>
      </c>
      <c r="I3" s="29"/>
    </row>
    <row r="4" spans="1:9" x14ac:dyDescent="0.25">
      <c r="A4" s="6" t="s">
        <v>8</v>
      </c>
      <c r="B4" s="28" t="s">
        <v>106</v>
      </c>
      <c r="C4" s="28"/>
      <c r="D4" s="28"/>
      <c r="E4" s="7"/>
      <c r="F4" s="6"/>
      <c r="G4" s="57" t="s">
        <v>10</v>
      </c>
      <c r="H4" s="28" t="s">
        <v>11</v>
      </c>
      <c r="I4" s="28"/>
    </row>
    <row r="5" spans="1:9" x14ac:dyDescent="0.25">
      <c r="A5" s="6" t="s">
        <v>12</v>
      </c>
      <c r="B5" s="28" t="s">
        <v>97</v>
      </c>
      <c r="C5" s="29"/>
      <c r="D5" s="29"/>
      <c r="E5" s="7"/>
      <c r="F5" s="6"/>
      <c r="G5" s="57" t="s">
        <v>14</v>
      </c>
      <c r="H5" s="29" t="s">
        <v>107</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6" t="s">
        <v>103</v>
      </c>
      <c r="B9" s="6"/>
      <c r="C9" s="7"/>
      <c r="D9" s="7"/>
      <c r="E9" s="7"/>
      <c r="F9" s="7"/>
      <c r="G9" s="7"/>
      <c r="H9" s="7"/>
      <c r="I9" s="7"/>
    </row>
    <row r="10" spans="1:9" x14ac:dyDescent="0.25">
      <c r="A10" s="6" t="s">
        <v>84</v>
      </c>
      <c r="B10" s="6"/>
      <c r="C10" s="7"/>
      <c r="D10" s="7"/>
      <c r="E10" s="7"/>
      <c r="F10" s="7"/>
      <c r="G10" s="7"/>
      <c r="H10" s="7"/>
      <c r="I10" s="7"/>
    </row>
    <row r="11" spans="1:9" x14ac:dyDescent="0.25">
      <c r="A11" s="6" t="s">
        <v>18</v>
      </c>
      <c r="B11" s="6"/>
      <c r="C11" s="7"/>
      <c r="D11" s="7"/>
      <c r="E11" s="7"/>
      <c r="F11" s="7"/>
      <c r="G11" s="7"/>
      <c r="H11" s="7"/>
      <c r="I11" s="7"/>
    </row>
    <row r="12" spans="1:9" x14ac:dyDescent="0.25">
      <c r="A12" s="6" t="s">
        <v>19</v>
      </c>
      <c r="B12" s="6"/>
      <c r="C12" s="7"/>
      <c r="D12" s="7"/>
      <c r="E12" s="7"/>
      <c r="F12" s="7"/>
      <c r="G12" s="7"/>
      <c r="H12" s="7"/>
      <c r="I12" s="7"/>
    </row>
    <row r="13" spans="1:9" x14ac:dyDescent="0.25">
      <c r="A13" s="6" t="s">
        <v>20</v>
      </c>
      <c r="B13" s="6"/>
      <c r="C13" s="7"/>
      <c r="D13" s="7"/>
      <c r="E13" s="7"/>
      <c r="F13" s="7"/>
      <c r="G13" s="7"/>
      <c r="H13" s="7"/>
      <c r="I13" s="7"/>
    </row>
    <row r="14" spans="1:9" x14ac:dyDescent="0.25">
      <c r="A14" s="5" t="s">
        <v>108</v>
      </c>
      <c r="B14" s="6"/>
      <c r="C14" s="7"/>
      <c r="D14" s="7"/>
      <c r="E14" s="7"/>
      <c r="F14" s="7"/>
      <c r="G14" s="7"/>
      <c r="H14" s="7"/>
      <c r="I14" s="7"/>
    </row>
    <row r="15" spans="1:9" x14ac:dyDescent="0.25">
      <c r="A15" s="5" t="s">
        <v>22</v>
      </c>
      <c r="B15" s="6"/>
      <c r="C15" s="7"/>
      <c r="D15" s="7"/>
      <c r="E15" s="7"/>
      <c r="F15" s="7"/>
      <c r="G15" s="7"/>
      <c r="H15" s="7"/>
      <c r="I15" s="7"/>
    </row>
    <row r="16" spans="1:9" x14ac:dyDescent="0.25">
      <c r="A16" s="5"/>
      <c r="B16" s="6"/>
      <c r="C16" s="7"/>
      <c r="D16" s="7"/>
      <c r="E16" s="7"/>
      <c r="F16" s="7"/>
      <c r="G16" s="7"/>
      <c r="H16" s="7"/>
      <c r="I16" s="7"/>
    </row>
    <row r="17" spans="1:9" x14ac:dyDescent="0.25">
      <c r="A17" s="5" t="s">
        <v>23</v>
      </c>
      <c r="B17" s="6"/>
      <c r="C17" s="7"/>
      <c r="D17" s="7"/>
      <c r="E17" s="7"/>
      <c r="F17" s="7"/>
      <c r="G17" s="7"/>
      <c r="H17" s="7"/>
      <c r="I17" s="7"/>
    </row>
    <row r="18" spans="1:9" x14ac:dyDescent="0.25">
      <c r="A18" s="25" t="s">
        <v>109</v>
      </c>
      <c r="B18" s="7"/>
      <c r="C18" s="7"/>
      <c r="D18" s="7"/>
      <c r="E18" s="7"/>
      <c r="F18" s="7"/>
      <c r="G18" s="7"/>
      <c r="H18" s="7"/>
      <c r="I18" s="7"/>
    </row>
    <row r="19" spans="1:9" ht="13" x14ac:dyDescent="0.3">
      <c r="A19" s="119" t="s">
        <v>25</v>
      </c>
      <c r="B19" s="120"/>
      <c r="C19" s="120"/>
      <c r="D19" s="120"/>
      <c r="E19" s="120"/>
      <c r="F19" s="120"/>
      <c r="G19" s="120"/>
      <c r="H19" s="120"/>
      <c r="I19" s="121"/>
    </row>
    <row r="20" spans="1:9" x14ac:dyDescent="0.25">
      <c r="A20" s="59"/>
      <c r="B20" s="60"/>
      <c r="C20" s="61" t="s">
        <v>26</v>
      </c>
      <c r="D20" s="61" t="s">
        <v>27</v>
      </c>
      <c r="E20" s="61" t="s">
        <v>28</v>
      </c>
      <c r="F20" s="61" t="s">
        <v>29</v>
      </c>
      <c r="G20" s="61" t="s">
        <v>30</v>
      </c>
      <c r="H20" s="61" t="s">
        <v>31</v>
      </c>
      <c r="I20" s="61" t="s">
        <v>32</v>
      </c>
    </row>
    <row r="21" spans="1:9" x14ac:dyDescent="0.25">
      <c r="A21" s="59"/>
      <c r="B21" s="60"/>
      <c r="C21" s="62" t="s">
        <v>33</v>
      </c>
      <c r="D21" s="63" t="s">
        <v>33</v>
      </c>
      <c r="E21" s="62" t="s">
        <v>33</v>
      </c>
      <c r="F21" s="62" t="s">
        <v>33</v>
      </c>
      <c r="G21" s="62" t="s">
        <v>34</v>
      </c>
      <c r="H21" s="62" t="s">
        <v>34</v>
      </c>
      <c r="I21" s="62" t="s">
        <v>34</v>
      </c>
    </row>
    <row r="22" spans="1:9" x14ac:dyDescent="0.25">
      <c r="A22" s="59" t="s">
        <v>35</v>
      </c>
      <c r="B22" s="60"/>
      <c r="C22" s="64"/>
      <c r="D22" s="65"/>
      <c r="E22" s="65"/>
      <c r="F22" s="65"/>
      <c r="G22" s="65"/>
      <c r="H22" s="65"/>
      <c r="I22" s="65"/>
    </row>
    <row r="23" spans="1:9" x14ac:dyDescent="0.25">
      <c r="A23" s="59" t="s">
        <v>36</v>
      </c>
      <c r="B23" s="60"/>
      <c r="C23" s="64"/>
      <c r="D23" s="65">
        <f t="shared" ref="D23:I23" si="0">C34</f>
        <v>716</v>
      </c>
      <c r="E23" s="65">
        <f t="shared" si="0"/>
        <v>14448</v>
      </c>
      <c r="F23" s="65">
        <f t="shared" si="0"/>
        <v>3398</v>
      </c>
      <c r="G23" s="65">
        <f t="shared" si="0"/>
        <v>0</v>
      </c>
      <c r="H23" s="65">
        <f t="shared" si="0"/>
        <v>0</v>
      </c>
      <c r="I23" s="65">
        <f t="shared" si="0"/>
        <v>0</v>
      </c>
    </row>
    <row r="24" spans="1:9" x14ac:dyDescent="0.25">
      <c r="A24" s="59" t="s">
        <v>37</v>
      </c>
      <c r="B24" s="60"/>
      <c r="C24" s="64">
        <v>9170</v>
      </c>
      <c r="D24" s="65">
        <v>170913</v>
      </c>
      <c r="E24" s="65">
        <v>37909</v>
      </c>
      <c r="F24" s="65">
        <v>46151</v>
      </c>
      <c r="G24" s="65"/>
      <c r="H24" s="65"/>
      <c r="I24" s="65"/>
    </row>
    <row r="25" spans="1:9" x14ac:dyDescent="0.25">
      <c r="A25" s="59" t="s">
        <v>38</v>
      </c>
      <c r="B25" s="60"/>
      <c r="C25" s="64">
        <v>8454</v>
      </c>
      <c r="D25" s="65">
        <v>157181</v>
      </c>
      <c r="E25" s="65">
        <v>48959</v>
      </c>
      <c r="F25" s="64">
        <v>49549</v>
      </c>
      <c r="G25" s="65"/>
      <c r="H25" s="65"/>
      <c r="I25" s="65"/>
    </row>
    <row r="26" spans="1:9" x14ac:dyDescent="0.25">
      <c r="A26" s="59"/>
      <c r="B26" s="60"/>
      <c r="C26" s="64"/>
      <c r="D26" s="65"/>
      <c r="E26" s="65"/>
      <c r="F26" s="65"/>
      <c r="G26" s="65"/>
      <c r="H26" s="65"/>
      <c r="I26" s="65"/>
    </row>
    <row r="27" spans="1:9" x14ac:dyDescent="0.25">
      <c r="A27" s="59" t="s">
        <v>39</v>
      </c>
      <c r="B27" s="29"/>
      <c r="C27" s="66"/>
      <c r="D27" s="66"/>
      <c r="E27" s="66"/>
      <c r="F27" s="66"/>
      <c r="G27" s="66"/>
      <c r="H27" s="66"/>
      <c r="I27" s="64"/>
    </row>
    <row r="28" spans="1:9" x14ac:dyDescent="0.25">
      <c r="A28" s="67" t="s">
        <v>40</v>
      </c>
      <c r="B28" s="60"/>
      <c r="C28" s="64"/>
      <c r="D28" s="68"/>
      <c r="E28" s="66"/>
      <c r="F28" s="66"/>
      <c r="G28" s="66"/>
      <c r="H28" s="66"/>
      <c r="I28" s="64"/>
    </row>
    <row r="29" spans="1:9" x14ac:dyDescent="0.25">
      <c r="A29" s="69"/>
      <c r="B29" s="70"/>
      <c r="C29" s="64">
        <v>0</v>
      </c>
      <c r="D29" s="65">
        <v>0</v>
      </c>
      <c r="E29" s="65"/>
      <c r="F29" s="65">
        <v>0</v>
      </c>
      <c r="G29" s="65"/>
      <c r="H29" s="65"/>
      <c r="I29" s="65"/>
    </row>
    <row r="30" spans="1:9" x14ac:dyDescent="0.25">
      <c r="A30" s="69"/>
      <c r="B30" s="70"/>
      <c r="C30" s="64"/>
      <c r="D30" s="65"/>
      <c r="E30" s="65"/>
      <c r="F30" s="65"/>
      <c r="G30" s="65"/>
      <c r="H30" s="65"/>
      <c r="I30" s="65"/>
    </row>
    <row r="31" spans="1:9" x14ac:dyDescent="0.25">
      <c r="A31" s="69"/>
      <c r="B31" s="70"/>
      <c r="C31" s="64"/>
      <c r="D31" s="65"/>
      <c r="E31" s="65"/>
      <c r="F31" s="65"/>
      <c r="G31" s="65"/>
      <c r="H31" s="65"/>
      <c r="I31" s="65"/>
    </row>
    <row r="32" spans="1:9" x14ac:dyDescent="0.25">
      <c r="A32" s="59" t="s">
        <v>41</v>
      </c>
      <c r="B32" s="60"/>
      <c r="C32" s="64">
        <f t="shared" ref="C32:I32" si="1">SUM(C29:C31)</f>
        <v>0</v>
      </c>
      <c r="D32" s="64">
        <f t="shared" si="1"/>
        <v>0</v>
      </c>
      <c r="E32" s="64">
        <f t="shared" si="1"/>
        <v>0</v>
      </c>
      <c r="F32" s="64">
        <f t="shared" si="1"/>
        <v>0</v>
      </c>
      <c r="G32" s="64">
        <f t="shared" si="1"/>
        <v>0</v>
      </c>
      <c r="H32" s="64">
        <f t="shared" si="1"/>
        <v>0</v>
      </c>
      <c r="I32" s="64">
        <f t="shared" si="1"/>
        <v>0</v>
      </c>
    </row>
    <row r="33" spans="1:9" x14ac:dyDescent="0.25">
      <c r="A33" s="59"/>
      <c r="B33" s="60"/>
      <c r="C33" s="64"/>
      <c r="D33" s="65"/>
      <c r="E33" s="65"/>
      <c r="F33" s="65"/>
      <c r="G33" s="65"/>
      <c r="H33" s="65"/>
      <c r="I33" s="65"/>
    </row>
    <row r="34" spans="1:9" x14ac:dyDescent="0.25">
      <c r="A34" s="59" t="s">
        <v>42</v>
      </c>
      <c r="B34" s="60"/>
      <c r="C34" s="64">
        <f>+C23+C24-C25+C32</f>
        <v>716</v>
      </c>
      <c r="D34" s="64">
        <f t="shared" ref="D34:I34" si="2">+D23+D24-D25+D32</f>
        <v>14448</v>
      </c>
      <c r="E34" s="64">
        <f>+E23+E24-E25+E32</f>
        <v>3398</v>
      </c>
      <c r="F34" s="64">
        <f t="shared" si="2"/>
        <v>0</v>
      </c>
      <c r="G34" s="64">
        <f>+G23+G24-G25+G32</f>
        <v>0</v>
      </c>
      <c r="H34" s="64">
        <f>+H23+H24-H25+H32</f>
        <v>0</v>
      </c>
      <c r="I34" s="64">
        <f t="shared" si="2"/>
        <v>0</v>
      </c>
    </row>
    <row r="35" spans="1:9" x14ac:dyDescent="0.25">
      <c r="A35" s="69"/>
      <c r="B35" s="70"/>
      <c r="C35" s="71"/>
      <c r="D35" s="72"/>
      <c r="E35" s="72"/>
      <c r="F35" s="65"/>
      <c r="G35" s="65"/>
      <c r="H35" s="65"/>
      <c r="I35" s="65"/>
    </row>
    <row r="36" spans="1:9" x14ac:dyDescent="0.25">
      <c r="A36" s="59" t="s">
        <v>43</v>
      </c>
      <c r="B36" s="60"/>
      <c r="C36" s="71">
        <v>213884</v>
      </c>
      <c r="D36" s="72">
        <v>78390</v>
      </c>
      <c r="E36" s="72">
        <v>26134</v>
      </c>
      <c r="F36" s="65">
        <v>2896</v>
      </c>
      <c r="G36" s="65"/>
      <c r="H36" s="65"/>
      <c r="I36" s="65"/>
    </row>
    <row r="37" spans="1:9" x14ac:dyDescent="0.25">
      <c r="A37" s="69"/>
      <c r="B37" s="70"/>
      <c r="C37" s="71"/>
      <c r="D37" s="72"/>
      <c r="E37" s="72"/>
      <c r="F37" s="65"/>
      <c r="G37" s="65"/>
      <c r="H37" s="65"/>
      <c r="I37" s="65"/>
    </row>
    <row r="38" spans="1:9" x14ac:dyDescent="0.25">
      <c r="A38" s="59" t="s">
        <v>44</v>
      </c>
      <c r="B38" s="73"/>
      <c r="C38" s="74">
        <f>C34-C36</f>
        <v>-213168</v>
      </c>
      <c r="D38" s="74">
        <f t="shared" ref="D38:I38" si="3">D34-D36</f>
        <v>-63942</v>
      </c>
      <c r="E38" s="74">
        <f t="shared" si="3"/>
        <v>-22736</v>
      </c>
      <c r="F38" s="75">
        <f t="shared" si="3"/>
        <v>-2896</v>
      </c>
      <c r="G38" s="75">
        <f t="shared" si="3"/>
        <v>0</v>
      </c>
      <c r="H38" s="75">
        <f t="shared" si="3"/>
        <v>0</v>
      </c>
      <c r="I38" s="75">
        <f t="shared" si="3"/>
        <v>0</v>
      </c>
    </row>
    <row r="39" spans="1:9" x14ac:dyDescent="0.25">
      <c r="A39" s="76"/>
      <c r="B39" s="76"/>
      <c r="C39" s="77"/>
      <c r="D39" s="77"/>
      <c r="E39" s="77"/>
      <c r="F39" s="77"/>
      <c r="G39" s="77"/>
      <c r="H39" s="77"/>
      <c r="I39" s="77"/>
    </row>
    <row r="40" spans="1:9" x14ac:dyDescent="0.25">
      <c r="A40" s="78" t="s">
        <v>45</v>
      </c>
      <c r="B40" s="28"/>
      <c r="C40" s="79"/>
      <c r="D40" s="79"/>
      <c r="E40" s="79"/>
      <c r="F40" s="79"/>
      <c r="G40" s="79"/>
      <c r="H40" s="79"/>
      <c r="I40" s="79"/>
    </row>
    <row r="41" spans="1:9" x14ac:dyDescent="0.25">
      <c r="A41" s="80" t="s">
        <v>46</v>
      </c>
      <c r="B41" s="70"/>
      <c r="C41" s="72"/>
      <c r="D41" s="72"/>
      <c r="E41" s="72"/>
      <c r="F41" s="72"/>
      <c r="G41" s="72"/>
      <c r="H41" s="72"/>
      <c r="I41" s="72"/>
    </row>
    <row r="42" spans="1:9" x14ac:dyDescent="0.25">
      <c r="A42" s="59"/>
      <c r="B42" s="60"/>
      <c r="C42" s="65"/>
      <c r="D42" s="65"/>
      <c r="E42" s="65"/>
      <c r="F42" s="65"/>
      <c r="G42" s="65"/>
      <c r="H42" s="65"/>
      <c r="I42" s="65"/>
    </row>
    <row r="43" spans="1:9" x14ac:dyDescent="0.25">
      <c r="A43" s="59" t="s">
        <v>47</v>
      </c>
      <c r="B43" s="60"/>
      <c r="C43" s="65"/>
      <c r="D43" s="65"/>
      <c r="E43" s="65"/>
      <c r="F43" s="65"/>
      <c r="G43" s="65"/>
      <c r="H43" s="65"/>
      <c r="I43" s="65"/>
    </row>
    <row r="44" spans="1:9" x14ac:dyDescent="0.25">
      <c r="A44" s="59"/>
      <c r="B44" s="60"/>
      <c r="C44" s="65"/>
      <c r="D44" s="65"/>
      <c r="E44" s="65"/>
      <c r="F44" s="65"/>
      <c r="G44" s="65"/>
      <c r="H44" s="65"/>
      <c r="I44" s="65"/>
    </row>
    <row r="45" spans="1:9" x14ac:dyDescent="0.25">
      <c r="A45" s="112" t="s">
        <v>48</v>
      </c>
      <c r="B45" s="73"/>
      <c r="C45" s="65"/>
      <c r="D45" s="65"/>
      <c r="E45" s="65"/>
      <c r="F45" s="65"/>
      <c r="G45" s="65"/>
      <c r="H45" s="65"/>
      <c r="I45" s="65"/>
    </row>
    <row r="46" spans="1:9" x14ac:dyDescent="0.25">
      <c r="A46" s="113" t="s">
        <v>49</v>
      </c>
      <c r="B46" s="114"/>
      <c r="C46" s="65"/>
      <c r="D46" s="65"/>
      <c r="E46" s="65"/>
      <c r="F46" s="65"/>
      <c r="G46" s="65"/>
      <c r="H46" s="65"/>
      <c r="I46" s="65"/>
    </row>
    <row r="47" spans="1:9" x14ac:dyDescent="0.25">
      <c r="A47" s="6"/>
      <c r="B47" s="6"/>
      <c r="C47" s="6"/>
      <c r="D47" s="6"/>
      <c r="E47" s="6"/>
      <c r="F47" s="6"/>
      <c r="G47" s="6"/>
      <c r="H47" s="6"/>
      <c r="I47" s="6"/>
    </row>
  </sheetData>
  <sheetProtection selectLockedCells="1"/>
  <mergeCells count="1">
    <mergeCell ref="A19:I19"/>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3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A1A22-9B5C-4788-9D3A-4EA78F18DD55}">
  <sheetPr>
    <pageSetUpPr fitToPage="1"/>
  </sheetPr>
  <dimension ref="A1:I48"/>
  <sheetViews>
    <sheetView zoomScaleNormal="100" workbookViewId="0">
      <selection activeCell="G8" sqref="G8"/>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6" t="s">
        <v>293</v>
      </c>
      <c r="I2" s="28"/>
    </row>
    <row r="3" spans="1:9" x14ac:dyDescent="0.25">
      <c r="A3" s="6" t="s">
        <v>4</v>
      </c>
      <c r="B3" s="28" t="s">
        <v>233</v>
      </c>
      <c r="C3" s="28"/>
      <c r="D3" s="28"/>
      <c r="E3" s="7"/>
      <c r="F3" s="6"/>
      <c r="G3" s="57" t="s">
        <v>6</v>
      </c>
      <c r="H3" s="27" t="s">
        <v>294</v>
      </c>
      <c r="I3" s="29"/>
    </row>
    <row r="4" spans="1:9" x14ac:dyDescent="0.25">
      <c r="A4" s="6" t="s">
        <v>8</v>
      </c>
      <c r="B4" s="58" t="s">
        <v>639</v>
      </c>
      <c r="C4" s="28"/>
      <c r="D4" s="28"/>
      <c r="E4" s="7"/>
      <c r="F4" s="6"/>
      <c r="G4" s="57" t="s">
        <v>10</v>
      </c>
      <c r="H4" s="26" t="s">
        <v>11</v>
      </c>
      <c r="I4" s="28"/>
    </row>
    <row r="5" spans="1:9" x14ac:dyDescent="0.25">
      <c r="A5" s="6" t="s">
        <v>12</v>
      </c>
      <c r="B5" s="26" t="s">
        <v>214</v>
      </c>
      <c r="C5" s="29"/>
      <c r="D5" s="29"/>
      <c r="E5" s="7"/>
      <c r="F5" s="6"/>
      <c r="G5" s="57" t="s">
        <v>14</v>
      </c>
      <c r="H5" s="27" t="s">
        <v>295</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5" t="s">
        <v>296</v>
      </c>
      <c r="B9" s="6"/>
      <c r="C9" s="7"/>
      <c r="D9" s="7"/>
      <c r="E9" s="7"/>
      <c r="F9" s="7"/>
      <c r="G9" s="7"/>
      <c r="H9" s="7"/>
      <c r="I9" s="7"/>
    </row>
    <row r="10" spans="1:9" x14ac:dyDescent="0.25">
      <c r="A10" s="5" t="s">
        <v>297</v>
      </c>
      <c r="B10" s="6"/>
      <c r="C10" s="7"/>
      <c r="D10" s="7"/>
      <c r="E10" s="7"/>
      <c r="F10" s="7"/>
      <c r="G10" s="7"/>
      <c r="H10" s="7"/>
      <c r="I10" s="7"/>
    </row>
    <row r="11" spans="1:9" x14ac:dyDescent="0.25">
      <c r="A11" s="6" t="s">
        <v>18</v>
      </c>
      <c r="B11" s="6"/>
      <c r="C11" s="7"/>
      <c r="D11" s="7"/>
      <c r="E11" s="7"/>
      <c r="F11" s="7"/>
      <c r="G11" s="7"/>
      <c r="H11" s="7"/>
      <c r="I11" s="7"/>
    </row>
    <row r="12" spans="1:9" x14ac:dyDescent="0.25">
      <c r="A12" s="5" t="s">
        <v>298</v>
      </c>
      <c r="B12" s="6"/>
      <c r="C12" s="7"/>
      <c r="D12" s="7"/>
      <c r="E12" s="7"/>
      <c r="F12" s="7"/>
      <c r="G12" s="7"/>
      <c r="H12" s="7"/>
      <c r="I12" s="7"/>
    </row>
    <row r="13" spans="1:9" x14ac:dyDescent="0.25">
      <c r="A13" s="6" t="s">
        <v>20</v>
      </c>
      <c r="B13" s="6"/>
      <c r="C13" s="7"/>
      <c r="D13" s="7"/>
      <c r="E13" s="7"/>
      <c r="F13" s="7"/>
      <c r="G13" s="7"/>
      <c r="H13" s="7"/>
      <c r="I13" s="7"/>
    </row>
    <row r="14" spans="1:9" x14ac:dyDescent="0.25">
      <c r="A14" s="5" t="s">
        <v>299</v>
      </c>
      <c r="B14" s="6"/>
      <c r="C14" s="7"/>
      <c r="D14" s="7"/>
      <c r="E14" s="7"/>
      <c r="F14" s="7"/>
      <c r="G14" s="7"/>
      <c r="H14" s="7"/>
      <c r="I14" s="7"/>
    </row>
    <row r="15" spans="1:9" x14ac:dyDescent="0.25">
      <c r="A15" s="5" t="s">
        <v>300</v>
      </c>
      <c r="B15" s="6"/>
      <c r="C15" s="7"/>
      <c r="D15" s="7"/>
      <c r="E15" s="7"/>
      <c r="F15" s="7"/>
      <c r="G15" s="7"/>
      <c r="H15" s="7"/>
      <c r="I15" s="7"/>
    </row>
    <row r="16" spans="1:9" x14ac:dyDescent="0.25">
      <c r="A16" s="5" t="s">
        <v>301</v>
      </c>
      <c r="B16" s="6"/>
      <c r="C16" s="7"/>
      <c r="D16" s="7"/>
      <c r="E16" s="7"/>
      <c r="F16" s="7"/>
      <c r="G16" s="7"/>
      <c r="H16" s="7"/>
      <c r="I16" s="7"/>
    </row>
    <row r="17" spans="1:9" x14ac:dyDescent="0.25">
      <c r="A17" s="5" t="s">
        <v>22</v>
      </c>
      <c r="B17" s="6"/>
      <c r="C17" s="7"/>
      <c r="D17" s="7"/>
      <c r="E17" s="7"/>
      <c r="F17" s="7"/>
      <c r="G17" s="7"/>
      <c r="H17" s="7"/>
      <c r="I17" s="7"/>
    </row>
    <row r="18" spans="1:9" x14ac:dyDescent="0.25">
      <c r="A18" s="6"/>
      <c r="B18" s="6"/>
      <c r="C18" s="7"/>
      <c r="D18" s="7"/>
      <c r="E18" s="7"/>
      <c r="F18" s="7"/>
      <c r="G18" s="7"/>
      <c r="H18" s="7"/>
      <c r="I18" s="7"/>
    </row>
    <row r="19" spans="1:9" x14ac:dyDescent="0.25">
      <c r="A19" s="5" t="s">
        <v>23</v>
      </c>
      <c r="B19" s="5"/>
      <c r="C19" s="7"/>
      <c r="D19" s="7"/>
      <c r="E19" s="7"/>
      <c r="F19" s="7"/>
      <c r="G19" s="7"/>
      <c r="H19" s="7"/>
      <c r="I19" s="7"/>
    </row>
    <row r="20" spans="1:9" x14ac:dyDescent="0.25">
      <c r="A20" s="5" t="s">
        <v>302</v>
      </c>
      <c r="B20" s="7"/>
      <c r="C20" s="7"/>
      <c r="D20" s="7"/>
      <c r="E20" s="7"/>
      <c r="F20" s="7"/>
      <c r="G20" s="7"/>
      <c r="H20" s="7"/>
      <c r="I20" s="7"/>
    </row>
    <row r="21" spans="1:9" ht="13" x14ac:dyDescent="0.3">
      <c r="A21" s="119" t="s">
        <v>25</v>
      </c>
      <c r="B21" s="120"/>
      <c r="C21" s="120"/>
      <c r="D21" s="120"/>
      <c r="E21" s="120"/>
      <c r="F21" s="120"/>
      <c r="G21" s="120"/>
      <c r="H21" s="120"/>
      <c r="I21" s="121"/>
    </row>
    <row r="22" spans="1:9" x14ac:dyDescent="0.25">
      <c r="A22" s="59"/>
      <c r="B22" s="60"/>
      <c r="C22" s="61" t="s">
        <v>26</v>
      </c>
      <c r="D22" s="61" t="s">
        <v>27</v>
      </c>
      <c r="E22" s="61" t="s">
        <v>28</v>
      </c>
      <c r="F22" s="61" t="s">
        <v>29</v>
      </c>
      <c r="G22" s="61" t="s">
        <v>30</v>
      </c>
      <c r="H22" s="61" t="s">
        <v>31</v>
      </c>
      <c r="I22" s="61" t="s">
        <v>32</v>
      </c>
    </row>
    <row r="23" spans="1:9" x14ac:dyDescent="0.25">
      <c r="A23" s="59"/>
      <c r="B23" s="60"/>
      <c r="C23" s="62" t="s">
        <v>33</v>
      </c>
      <c r="D23" s="63" t="s">
        <v>33</v>
      </c>
      <c r="E23" s="62" t="s">
        <v>33</v>
      </c>
      <c r="F23" s="62" t="s">
        <v>33</v>
      </c>
      <c r="G23" s="62" t="s">
        <v>34</v>
      </c>
      <c r="H23" s="62" t="s">
        <v>34</v>
      </c>
      <c r="I23" s="62" t="s">
        <v>34</v>
      </c>
    </row>
    <row r="24" spans="1:9" x14ac:dyDescent="0.25">
      <c r="A24" s="59" t="s">
        <v>35</v>
      </c>
      <c r="B24" s="60"/>
      <c r="C24" s="64"/>
      <c r="D24" s="65"/>
      <c r="E24" s="65"/>
      <c r="F24" s="65">
        <v>112000</v>
      </c>
      <c r="G24" s="65"/>
      <c r="H24" s="65">
        <v>0</v>
      </c>
      <c r="I24" s="65">
        <v>0</v>
      </c>
    </row>
    <row r="25" spans="1:9" x14ac:dyDescent="0.25">
      <c r="A25" s="59" t="s">
        <v>36</v>
      </c>
      <c r="B25" s="60"/>
      <c r="C25" s="64">
        <v>0</v>
      </c>
      <c r="D25" s="65">
        <f t="shared" ref="D25:I25" si="0">C36</f>
        <v>7657</v>
      </c>
      <c r="E25" s="65">
        <f t="shared" si="0"/>
        <v>7431</v>
      </c>
      <c r="F25" s="65">
        <f t="shared" si="0"/>
        <v>10119</v>
      </c>
      <c r="G25" s="65">
        <f t="shared" si="0"/>
        <v>13119</v>
      </c>
      <c r="H25" s="65">
        <f t="shared" si="0"/>
        <v>14619</v>
      </c>
      <c r="I25" s="65">
        <f t="shared" si="0"/>
        <v>15619</v>
      </c>
    </row>
    <row r="26" spans="1:9" x14ac:dyDescent="0.25">
      <c r="A26" s="59" t="s">
        <v>37</v>
      </c>
      <c r="B26" s="60"/>
      <c r="C26" s="64">
        <v>22878</v>
      </c>
      <c r="D26" s="65">
        <v>32256</v>
      </c>
      <c r="E26" s="65">
        <v>35744</v>
      </c>
      <c r="F26" s="65">
        <v>19720</v>
      </c>
      <c r="G26" s="65">
        <v>21000</v>
      </c>
      <c r="H26" s="65">
        <v>25500</v>
      </c>
      <c r="I26" s="65">
        <v>27200</v>
      </c>
    </row>
    <row r="27" spans="1:9" x14ac:dyDescent="0.25">
      <c r="A27" s="59" t="s">
        <v>38</v>
      </c>
      <c r="B27" s="60"/>
      <c r="C27" s="64">
        <v>27350</v>
      </c>
      <c r="D27" s="65">
        <v>32482</v>
      </c>
      <c r="E27" s="65">
        <v>33056</v>
      </c>
      <c r="F27" s="64">
        <v>16720</v>
      </c>
      <c r="G27" s="65">
        <v>19500</v>
      </c>
      <c r="H27" s="65">
        <v>24500</v>
      </c>
      <c r="I27" s="65">
        <v>26500</v>
      </c>
    </row>
    <row r="28" spans="1:9" x14ac:dyDescent="0.25">
      <c r="A28" s="59"/>
      <c r="B28" s="60"/>
      <c r="C28" s="64"/>
      <c r="D28" s="65"/>
      <c r="E28" s="65"/>
      <c r="F28" s="65"/>
      <c r="G28" s="65"/>
      <c r="H28" s="65"/>
      <c r="I28" s="65"/>
    </row>
    <row r="29" spans="1:9" x14ac:dyDescent="0.25">
      <c r="A29" s="59" t="s">
        <v>39</v>
      </c>
      <c r="B29" s="29"/>
      <c r="C29" s="66"/>
      <c r="D29" s="66"/>
      <c r="E29" s="66"/>
      <c r="F29" s="66"/>
      <c r="G29" s="66"/>
      <c r="H29" s="66"/>
      <c r="I29" s="64"/>
    </row>
    <row r="30" spans="1:9" x14ac:dyDescent="0.25">
      <c r="A30" s="67" t="s">
        <v>40</v>
      </c>
      <c r="B30" s="60"/>
      <c r="C30" s="64"/>
      <c r="D30" s="68"/>
      <c r="E30" s="66"/>
      <c r="F30" s="66"/>
      <c r="G30" s="66"/>
      <c r="H30" s="66"/>
      <c r="I30" s="64"/>
    </row>
    <row r="31" spans="1:9" x14ac:dyDescent="0.25">
      <c r="A31" s="69"/>
      <c r="B31" s="70"/>
      <c r="C31" s="64">
        <v>12129</v>
      </c>
      <c r="D31" s="65">
        <v>0</v>
      </c>
      <c r="E31" s="65">
        <v>0</v>
      </c>
      <c r="F31" s="65">
        <v>0</v>
      </c>
      <c r="G31" s="65"/>
      <c r="H31" s="65"/>
      <c r="I31" s="65"/>
    </row>
    <row r="32" spans="1:9" x14ac:dyDescent="0.25">
      <c r="A32" s="69"/>
      <c r="B32" s="70"/>
      <c r="C32" s="64"/>
      <c r="D32" s="65"/>
      <c r="E32" s="65"/>
      <c r="F32" s="65"/>
      <c r="G32" s="65"/>
      <c r="H32" s="65"/>
      <c r="I32" s="65"/>
    </row>
    <row r="33" spans="1:9" x14ac:dyDescent="0.25">
      <c r="A33" s="69"/>
      <c r="B33" s="70"/>
      <c r="C33" s="64"/>
      <c r="D33" s="65"/>
      <c r="E33" s="65"/>
      <c r="F33" s="65"/>
      <c r="G33" s="65"/>
      <c r="H33" s="65"/>
      <c r="I33" s="65"/>
    </row>
    <row r="34" spans="1:9" x14ac:dyDescent="0.25">
      <c r="A34" s="59" t="s">
        <v>41</v>
      </c>
      <c r="B34" s="60"/>
      <c r="C34" s="64">
        <f t="shared" ref="C34:I34" si="1">SUM(C31:C33)</f>
        <v>12129</v>
      </c>
      <c r="D34" s="64">
        <f t="shared" si="1"/>
        <v>0</v>
      </c>
      <c r="E34" s="64">
        <f t="shared" si="1"/>
        <v>0</v>
      </c>
      <c r="F34" s="64">
        <f t="shared" si="1"/>
        <v>0</v>
      </c>
      <c r="G34" s="64">
        <f t="shared" si="1"/>
        <v>0</v>
      </c>
      <c r="H34" s="64">
        <f t="shared" si="1"/>
        <v>0</v>
      </c>
      <c r="I34" s="64">
        <f t="shared" si="1"/>
        <v>0</v>
      </c>
    </row>
    <row r="35" spans="1:9" x14ac:dyDescent="0.25">
      <c r="A35" s="59"/>
      <c r="B35" s="60"/>
      <c r="C35" s="64"/>
      <c r="D35" s="65"/>
      <c r="E35" s="65"/>
      <c r="F35" s="65"/>
      <c r="G35" s="65"/>
      <c r="H35" s="65"/>
      <c r="I35" s="65"/>
    </row>
    <row r="36" spans="1:9" x14ac:dyDescent="0.25">
      <c r="A36" s="59" t="s">
        <v>42</v>
      </c>
      <c r="B36" s="60"/>
      <c r="C36" s="64">
        <f>+C25+C26-C27+C34</f>
        <v>7657</v>
      </c>
      <c r="D36" s="64">
        <f t="shared" ref="D36:I36" si="2">+D25+D26-D27+D34</f>
        <v>7431</v>
      </c>
      <c r="E36" s="64">
        <f>+E25+E26-E27+E34</f>
        <v>10119</v>
      </c>
      <c r="F36" s="64">
        <f t="shared" si="2"/>
        <v>13119</v>
      </c>
      <c r="G36" s="64">
        <f>+G25+G26-G27+G34</f>
        <v>14619</v>
      </c>
      <c r="H36" s="64">
        <f>+H25+H26-H27+H34</f>
        <v>15619</v>
      </c>
      <c r="I36" s="64">
        <f t="shared" si="2"/>
        <v>16319</v>
      </c>
    </row>
    <row r="37" spans="1:9" x14ac:dyDescent="0.25">
      <c r="A37" s="69"/>
      <c r="B37" s="70"/>
      <c r="C37" s="71"/>
      <c r="D37" s="72"/>
      <c r="E37" s="72"/>
      <c r="F37" s="65"/>
      <c r="G37" s="65"/>
      <c r="H37" s="65"/>
      <c r="I37" s="65"/>
    </row>
    <row r="38" spans="1:9" x14ac:dyDescent="0.25">
      <c r="A38" s="59" t="s">
        <v>43</v>
      </c>
      <c r="B38" s="60"/>
      <c r="C38" s="71">
        <v>40179</v>
      </c>
      <c r="D38" s="72">
        <v>7745</v>
      </c>
      <c r="E38" s="72">
        <v>8751</v>
      </c>
      <c r="F38" s="65">
        <v>30030</v>
      </c>
      <c r="G38" s="65">
        <v>19000</v>
      </c>
      <c r="H38" s="65">
        <v>18000</v>
      </c>
      <c r="I38" s="65">
        <v>17000</v>
      </c>
    </row>
    <row r="39" spans="1:9" x14ac:dyDescent="0.25">
      <c r="A39" s="69"/>
      <c r="B39" s="70"/>
      <c r="C39" s="71"/>
      <c r="D39" s="72"/>
      <c r="E39" s="72"/>
      <c r="F39" s="65"/>
      <c r="G39" s="65"/>
      <c r="H39" s="65"/>
      <c r="I39" s="65"/>
    </row>
    <row r="40" spans="1:9" x14ac:dyDescent="0.25">
      <c r="A40" s="59" t="s">
        <v>44</v>
      </c>
      <c r="B40" s="73"/>
      <c r="C40" s="74">
        <f>C36-C38</f>
        <v>-32522</v>
      </c>
      <c r="D40" s="74">
        <f t="shared" ref="D40:I40" si="3">D36-D38</f>
        <v>-314</v>
      </c>
      <c r="E40" s="74">
        <f t="shared" si="3"/>
        <v>1368</v>
      </c>
      <c r="F40" s="75">
        <f t="shared" si="3"/>
        <v>-16911</v>
      </c>
      <c r="G40" s="75">
        <f t="shared" si="3"/>
        <v>-4381</v>
      </c>
      <c r="H40" s="75">
        <f t="shared" si="3"/>
        <v>-2381</v>
      </c>
      <c r="I40" s="75">
        <f t="shared" si="3"/>
        <v>-681</v>
      </c>
    </row>
    <row r="41" spans="1:9" x14ac:dyDescent="0.25">
      <c r="A41" s="76"/>
      <c r="B41" s="76"/>
      <c r="C41" s="77"/>
      <c r="D41" s="77"/>
      <c r="E41" s="77"/>
      <c r="F41" s="77"/>
      <c r="G41" s="77"/>
      <c r="H41" s="77"/>
      <c r="I41" s="77"/>
    </row>
    <row r="42" spans="1:9" x14ac:dyDescent="0.25">
      <c r="A42" s="78" t="s">
        <v>45</v>
      </c>
      <c r="B42" s="28"/>
      <c r="C42" s="79"/>
      <c r="D42" s="79"/>
      <c r="E42" s="79"/>
      <c r="F42" s="79"/>
      <c r="G42" s="79"/>
      <c r="H42" s="79"/>
      <c r="I42" s="79"/>
    </row>
    <row r="43" spans="1:9" x14ac:dyDescent="0.25">
      <c r="A43" s="80" t="s">
        <v>46</v>
      </c>
      <c r="B43" s="70"/>
      <c r="C43" s="72"/>
      <c r="D43" s="72"/>
      <c r="E43" s="72"/>
      <c r="F43" s="72"/>
      <c r="G43" s="72"/>
      <c r="H43" s="72"/>
      <c r="I43" s="72"/>
    </row>
    <row r="44" spans="1:9" x14ac:dyDescent="0.25">
      <c r="A44" s="59"/>
      <c r="B44" s="60"/>
      <c r="C44" s="65"/>
      <c r="D44" s="65"/>
      <c r="E44" s="65"/>
      <c r="F44" s="65"/>
      <c r="G44" s="65"/>
      <c r="H44" s="65"/>
      <c r="I44" s="65"/>
    </row>
    <row r="45" spans="1:9" x14ac:dyDescent="0.25">
      <c r="A45" s="59" t="s">
        <v>47</v>
      </c>
      <c r="B45" s="60"/>
      <c r="C45" s="65"/>
      <c r="D45" s="65"/>
      <c r="E45" s="65"/>
      <c r="F45" s="65"/>
      <c r="G45" s="65"/>
      <c r="H45" s="65"/>
      <c r="I45" s="65"/>
    </row>
    <row r="46" spans="1:9" x14ac:dyDescent="0.25">
      <c r="A46" s="59"/>
      <c r="B46" s="60"/>
      <c r="C46" s="65"/>
      <c r="D46" s="65"/>
      <c r="E46" s="65"/>
      <c r="F46" s="65"/>
      <c r="G46" s="65"/>
      <c r="H46" s="65"/>
      <c r="I46" s="65"/>
    </row>
    <row r="47" spans="1:9" x14ac:dyDescent="0.25">
      <c r="A47" s="112" t="s">
        <v>48</v>
      </c>
      <c r="B47" s="73"/>
      <c r="C47" s="65"/>
      <c r="D47" s="65"/>
      <c r="E47" s="65"/>
      <c r="F47" s="65"/>
      <c r="G47" s="65"/>
      <c r="H47" s="65"/>
      <c r="I47" s="65"/>
    </row>
    <row r="48" spans="1:9" x14ac:dyDescent="0.25">
      <c r="A48" s="23" t="s">
        <v>49</v>
      </c>
      <c r="B48" s="24"/>
      <c r="C48" s="11"/>
      <c r="D48" s="11"/>
      <c r="E48" s="10"/>
      <c r="F48" s="10"/>
      <c r="G48" s="10"/>
      <c r="H48" s="10"/>
      <c r="I48" s="10"/>
    </row>
  </sheetData>
  <sheetProtection selectLockedCells="1"/>
  <mergeCells count="1">
    <mergeCell ref="A21:I21"/>
  </mergeCells>
  <printOptions horizontalCentered="1"/>
  <pageMargins left="0.75" right="0.75" top="0.6" bottom="0.55000000000000004" header="0.28000000000000003" footer="0.16"/>
  <pageSetup scale="89"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3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BEE294-2843-4B3E-BBE4-3C6CE3FD38A1}">
  <sheetPr>
    <pageSetUpPr fitToPage="1"/>
  </sheetPr>
  <dimension ref="A1:I47"/>
  <sheetViews>
    <sheetView zoomScaleNormal="100" workbookViewId="0">
      <selection activeCell="G24" sqref="G24"/>
    </sheetView>
  </sheetViews>
  <sheetFormatPr defaultRowHeight="12.5" x14ac:dyDescent="0.25"/>
  <cols>
    <col min="1" max="1" width="15.26953125" customWidth="1"/>
    <col min="2"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6" t="s">
        <v>620</v>
      </c>
      <c r="I2" s="28"/>
    </row>
    <row r="3" spans="1:9" x14ac:dyDescent="0.25">
      <c r="A3" s="6" t="s">
        <v>4</v>
      </c>
      <c r="B3" s="28" t="s">
        <v>621</v>
      </c>
      <c r="C3" s="28"/>
      <c r="D3" s="28"/>
      <c r="E3" s="7"/>
      <c r="F3" s="6"/>
      <c r="G3" s="57" t="s">
        <v>6</v>
      </c>
      <c r="H3" s="27" t="s">
        <v>622</v>
      </c>
      <c r="I3" s="29"/>
    </row>
    <row r="4" spans="1:9" x14ac:dyDescent="0.25">
      <c r="A4" s="6" t="s">
        <v>8</v>
      </c>
      <c r="B4" s="116" t="s">
        <v>629</v>
      </c>
      <c r="C4" s="117"/>
      <c r="D4" s="117"/>
      <c r="E4" s="7"/>
      <c r="F4" s="6"/>
      <c r="G4" s="57" t="s">
        <v>10</v>
      </c>
      <c r="H4" s="28" t="s">
        <v>11</v>
      </c>
      <c r="I4" s="28"/>
    </row>
    <row r="5" spans="1:9" x14ac:dyDescent="0.25">
      <c r="A5" s="6" t="s">
        <v>12</v>
      </c>
      <c r="B5" s="28" t="s">
        <v>92</v>
      </c>
      <c r="C5" s="28"/>
      <c r="D5" s="28"/>
      <c r="E5" s="7"/>
      <c r="F5" s="6"/>
      <c r="G5" s="57" t="s">
        <v>14</v>
      </c>
      <c r="H5" s="29" t="s">
        <v>623</v>
      </c>
      <c r="I5" s="29"/>
    </row>
    <row r="6" spans="1:9" x14ac:dyDescent="0.25">
      <c r="A6" s="6"/>
      <c r="B6" s="6"/>
      <c r="C6" s="6"/>
      <c r="D6" s="6"/>
      <c r="E6" s="6"/>
      <c r="F6" s="133"/>
      <c r="G6" s="133"/>
      <c r="H6" s="83"/>
      <c r="I6" s="6"/>
    </row>
    <row r="7" spans="1:9" x14ac:dyDescent="0.25">
      <c r="A7" s="5" t="s">
        <v>624</v>
      </c>
      <c r="B7" s="6"/>
      <c r="C7" s="6"/>
      <c r="D7" s="6"/>
      <c r="E7" s="6"/>
      <c r="F7" s="6"/>
      <c r="G7" s="6"/>
      <c r="H7" s="6"/>
      <c r="I7" s="6"/>
    </row>
    <row r="8" spans="1:9" x14ac:dyDescent="0.25">
      <c r="A8" s="6" t="s">
        <v>16</v>
      </c>
      <c r="B8" s="134" t="s">
        <v>625</v>
      </c>
      <c r="C8" s="135"/>
      <c r="D8" s="135"/>
      <c r="E8" s="135"/>
      <c r="F8" s="7"/>
      <c r="G8" s="7"/>
      <c r="H8" s="7"/>
      <c r="I8" s="7"/>
    </row>
    <row r="9" spans="1:9" x14ac:dyDescent="0.25">
      <c r="A9" s="6"/>
      <c r="B9" s="6"/>
      <c r="C9" s="7"/>
      <c r="D9" s="7"/>
      <c r="E9" s="7"/>
      <c r="F9" s="7"/>
      <c r="G9" s="7"/>
      <c r="H9" s="7"/>
      <c r="I9" s="7"/>
    </row>
    <row r="10" spans="1:9" x14ac:dyDescent="0.25">
      <c r="A10" s="5" t="s">
        <v>626</v>
      </c>
      <c r="B10" s="6"/>
      <c r="C10" s="7"/>
      <c r="D10" s="7"/>
      <c r="E10" s="7"/>
      <c r="F10" s="7"/>
      <c r="G10" s="7"/>
      <c r="H10" s="7"/>
      <c r="I10" s="7"/>
    </row>
    <row r="11" spans="1:9" x14ac:dyDescent="0.25">
      <c r="A11" s="6"/>
      <c r="B11" s="6"/>
      <c r="C11" s="7"/>
      <c r="D11" s="7"/>
      <c r="E11" s="7"/>
      <c r="F11" s="7"/>
      <c r="G11" s="7"/>
      <c r="H11" s="7"/>
      <c r="I11" s="7"/>
    </row>
    <row r="12" spans="1:9" x14ac:dyDescent="0.25">
      <c r="A12" s="5" t="s">
        <v>627</v>
      </c>
      <c r="B12" s="6"/>
      <c r="C12" s="7"/>
      <c r="D12" s="7"/>
      <c r="E12" s="7"/>
      <c r="F12" s="7"/>
      <c r="G12" s="7"/>
      <c r="H12" s="7"/>
      <c r="I12" s="7"/>
    </row>
    <row r="13" spans="1:9" x14ac:dyDescent="0.25">
      <c r="A13" s="6"/>
      <c r="B13" s="6"/>
      <c r="C13" s="7"/>
      <c r="D13" s="7"/>
      <c r="E13" s="7"/>
      <c r="F13" s="7"/>
      <c r="G13" s="7"/>
      <c r="H13" s="7"/>
      <c r="I13" s="7"/>
    </row>
    <row r="14" spans="1:9" x14ac:dyDescent="0.25">
      <c r="A14" s="5" t="s">
        <v>22</v>
      </c>
      <c r="B14" s="6"/>
      <c r="C14" s="7"/>
      <c r="D14" s="7"/>
      <c r="E14" s="7"/>
      <c r="F14" s="7"/>
      <c r="G14" s="7"/>
      <c r="H14" s="7"/>
      <c r="I14" s="7"/>
    </row>
    <row r="15" spans="1:9" x14ac:dyDescent="0.25">
      <c r="A15" s="6"/>
      <c r="B15" s="6"/>
      <c r="C15" s="7"/>
      <c r="D15" s="7"/>
      <c r="E15" s="7"/>
      <c r="F15" s="7"/>
      <c r="G15" s="7"/>
      <c r="H15" s="7"/>
      <c r="I15" s="7"/>
    </row>
    <row r="16" spans="1:9" x14ac:dyDescent="0.25">
      <c r="A16" s="5" t="s">
        <v>23</v>
      </c>
      <c r="B16" s="6"/>
      <c r="C16" s="7"/>
      <c r="D16" s="7"/>
      <c r="E16" s="7"/>
      <c r="F16" s="7"/>
      <c r="G16" s="7"/>
      <c r="H16" s="7"/>
      <c r="I16" s="7"/>
    </row>
    <row r="17" spans="1:9" x14ac:dyDescent="0.25">
      <c r="A17" s="7"/>
      <c r="B17" s="7"/>
      <c r="C17" s="7"/>
      <c r="D17" s="7"/>
      <c r="E17" s="7"/>
      <c r="F17" s="7"/>
      <c r="G17" s="7"/>
      <c r="H17" s="7"/>
      <c r="I17" s="7"/>
    </row>
    <row r="18" spans="1:9" ht="13" x14ac:dyDescent="0.3">
      <c r="A18" s="119" t="s">
        <v>25</v>
      </c>
      <c r="B18" s="120"/>
      <c r="C18" s="120"/>
      <c r="D18" s="120"/>
      <c r="E18" s="120"/>
      <c r="F18" s="120"/>
      <c r="G18" s="120"/>
      <c r="H18" s="120"/>
      <c r="I18" s="121"/>
    </row>
    <row r="19" spans="1:9" x14ac:dyDescent="0.25">
      <c r="A19" s="59"/>
      <c r="B19" s="60"/>
      <c r="C19" s="61" t="s">
        <v>26</v>
      </c>
      <c r="D19" s="61" t="s">
        <v>27</v>
      </c>
      <c r="E19" s="61" t="s">
        <v>28</v>
      </c>
      <c r="F19" s="61" t="s">
        <v>29</v>
      </c>
      <c r="G19" s="61" t="s">
        <v>30</v>
      </c>
      <c r="H19" s="61" t="s">
        <v>31</v>
      </c>
      <c r="I19" s="61" t="s">
        <v>32</v>
      </c>
    </row>
    <row r="20" spans="1:9" x14ac:dyDescent="0.25">
      <c r="A20" s="59"/>
      <c r="B20" s="60"/>
      <c r="C20" s="62" t="s">
        <v>33</v>
      </c>
      <c r="D20" s="63" t="s">
        <v>33</v>
      </c>
      <c r="E20" s="62" t="s">
        <v>33</v>
      </c>
      <c r="F20" s="62" t="s">
        <v>33</v>
      </c>
      <c r="G20" s="62" t="s">
        <v>34</v>
      </c>
      <c r="H20" s="62" t="s">
        <v>34</v>
      </c>
      <c r="I20" s="62" t="s">
        <v>34</v>
      </c>
    </row>
    <row r="21" spans="1:9" x14ac:dyDescent="0.25">
      <c r="A21" s="59" t="s">
        <v>35</v>
      </c>
      <c r="B21" s="60"/>
      <c r="C21" s="64"/>
      <c r="D21" s="65"/>
      <c r="E21" s="65"/>
      <c r="F21" s="65"/>
      <c r="G21" s="65"/>
      <c r="H21" s="65"/>
      <c r="I21" s="65"/>
    </row>
    <row r="22" spans="1:9" x14ac:dyDescent="0.25">
      <c r="A22" s="59" t="s">
        <v>36</v>
      </c>
      <c r="B22" s="60"/>
      <c r="C22" s="64"/>
      <c r="D22" s="65">
        <f t="shared" ref="D22:I22" si="0">C33</f>
        <v>0</v>
      </c>
      <c r="E22" s="65">
        <f t="shared" si="0"/>
        <v>0</v>
      </c>
      <c r="F22" s="65">
        <f t="shared" si="0"/>
        <v>49935</v>
      </c>
      <c r="G22" s="65">
        <f t="shared" si="0"/>
        <v>49935</v>
      </c>
      <c r="H22" s="65">
        <f t="shared" si="0"/>
        <v>0</v>
      </c>
      <c r="I22" s="65">
        <f t="shared" si="0"/>
        <v>0</v>
      </c>
    </row>
    <row r="23" spans="1:9" x14ac:dyDescent="0.25">
      <c r="A23" s="59" t="s">
        <v>37</v>
      </c>
      <c r="B23" s="60"/>
      <c r="C23" s="64">
        <v>0</v>
      </c>
      <c r="D23" s="65">
        <v>0</v>
      </c>
      <c r="E23" s="65">
        <v>49935</v>
      </c>
      <c r="F23" s="65">
        <v>0</v>
      </c>
      <c r="G23" s="65">
        <v>0</v>
      </c>
      <c r="H23" s="65"/>
      <c r="I23" s="65"/>
    </row>
    <row r="24" spans="1:9" x14ac:dyDescent="0.25">
      <c r="A24" s="59" t="s">
        <v>38</v>
      </c>
      <c r="B24" s="60"/>
      <c r="C24" s="64">
        <v>0</v>
      </c>
      <c r="D24" s="65">
        <v>0</v>
      </c>
      <c r="E24" s="65">
        <v>0</v>
      </c>
      <c r="F24" s="64">
        <v>0</v>
      </c>
      <c r="G24" s="65">
        <v>49935</v>
      </c>
      <c r="H24" s="65"/>
      <c r="I24" s="65"/>
    </row>
    <row r="25" spans="1:9" x14ac:dyDescent="0.25">
      <c r="A25" s="59"/>
      <c r="B25" s="60"/>
      <c r="C25" s="64"/>
      <c r="D25" s="65"/>
      <c r="E25" s="65"/>
      <c r="F25" s="65"/>
      <c r="G25" s="65"/>
      <c r="H25" s="65"/>
      <c r="I25" s="65"/>
    </row>
    <row r="26" spans="1:9" x14ac:dyDescent="0.25">
      <c r="A26" s="59" t="s">
        <v>39</v>
      </c>
      <c r="B26" s="29"/>
      <c r="C26" s="66"/>
      <c r="D26" s="66"/>
      <c r="E26" s="66"/>
      <c r="F26" s="66"/>
      <c r="G26" s="66"/>
      <c r="H26" s="66"/>
      <c r="I26" s="64"/>
    </row>
    <row r="27" spans="1:9" x14ac:dyDescent="0.25">
      <c r="A27" s="67" t="s">
        <v>40</v>
      </c>
      <c r="B27" s="60"/>
      <c r="C27" s="64"/>
      <c r="D27" s="68"/>
      <c r="E27" s="66"/>
      <c r="F27" s="66"/>
      <c r="G27" s="66"/>
      <c r="H27" s="66"/>
      <c r="I27" s="64"/>
    </row>
    <row r="28" spans="1:9" x14ac:dyDescent="0.25">
      <c r="A28" s="69"/>
      <c r="B28" s="70"/>
      <c r="C28" s="64"/>
      <c r="D28" s="65"/>
      <c r="E28" s="65"/>
      <c r="F28" s="65"/>
      <c r="G28" s="65"/>
      <c r="H28" s="65"/>
      <c r="I28" s="65"/>
    </row>
    <row r="29" spans="1:9" x14ac:dyDescent="0.25">
      <c r="A29" s="69"/>
      <c r="B29" s="70"/>
      <c r="C29" s="64"/>
      <c r="D29" s="65"/>
      <c r="E29" s="65"/>
      <c r="F29" s="65"/>
      <c r="G29" s="65"/>
      <c r="H29" s="65"/>
      <c r="I29" s="65"/>
    </row>
    <row r="30" spans="1:9" x14ac:dyDescent="0.25">
      <c r="A30" s="69"/>
      <c r="B30" s="70"/>
      <c r="C30" s="64"/>
      <c r="D30" s="65"/>
      <c r="E30" s="65"/>
      <c r="F30" s="65"/>
      <c r="G30" s="65"/>
      <c r="H30" s="65"/>
      <c r="I30" s="65"/>
    </row>
    <row r="31" spans="1:9" x14ac:dyDescent="0.25">
      <c r="A31" s="59" t="s">
        <v>41</v>
      </c>
      <c r="B31" s="60"/>
      <c r="C31" s="64">
        <f t="shared" ref="C31:I31" si="1">SUM(C28:C30)</f>
        <v>0</v>
      </c>
      <c r="D31" s="64">
        <f t="shared" si="1"/>
        <v>0</v>
      </c>
      <c r="E31" s="64">
        <f t="shared" si="1"/>
        <v>0</v>
      </c>
      <c r="F31" s="64">
        <f t="shared" si="1"/>
        <v>0</v>
      </c>
      <c r="G31" s="64">
        <f t="shared" si="1"/>
        <v>0</v>
      </c>
      <c r="H31" s="64">
        <f t="shared" si="1"/>
        <v>0</v>
      </c>
      <c r="I31" s="64">
        <f t="shared" si="1"/>
        <v>0</v>
      </c>
    </row>
    <row r="32" spans="1:9" x14ac:dyDescent="0.25">
      <c r="A32" s="59"/>
      <c r="B32" s="60"/>
      <c r="C32" s="64"/>
      <c r="D32" s="65"/>
      <c r="E32" s="65"/>
      <c r="F32" s="65"/>
      <c r="G32" s="65"/>
      <c r="H32" s="65"/>
      <c r="I32" s="65"/>
    </row>
    <row r="33" spans="1:9" x14ac:dyDescent="0.25">
      <c r="A33" s="59" t="s">
        <v>42</v>
      </c>
      <c r="B33" s="60"/>
      <c r="C33" s="64">
        <f>+C22+C23-C24+C31</f>
        <v>0</v>
      </c>
      <c r="D33" s="64">
        <f t="shared" ref="D33:I33" si="2">+D22+D23-D24+D31</f>
        <v>0</v>
      </c>
      <c r="E33" s="64">
        <f>+E22+E23-E24+E31</f>
        <v>49935</v>
      </c>
      <c r="F33" s="64">
        <f t="shared" si="2"/>
        <v>49935</v>
      </c>
      <c r="G33" s="64">
        <f>+G22+G23-G24+G31</f>
        <v>0</v>
      </c>
      <c r="H33" s="64">
        <f>+H22+H23-H24+H31</f>
        <v>0</v>
      </c>
      <c r="I33" s="64">
        <f t="shared" si="2"/>
        <v>0</v>
      </c>
    </row>
    <row r="34" spans="1:9" x14ac:dyDescent="0.25">
      <c r="A34" s="69"/>
      <c r="B34" s="70"/>
      <c r="C34" s="71"/>
      <c r="D34" s="72"/>
      <c r="E34" s="72"/>
      <c r="F34" s="65"/>
      <c r="G34" s="65"/>
      <c r="H34" s="65"/>
      <c r="I34" s="65"/>
    </row>
    <row r="35" spans="1:9" x14ac:dyDescent="0.25">
      <c r="A35" s="59" t="s">
        <v>43</v>
      </c>
      <c r="B35" s="60"/>
      <c r="C35" s="71">
        <v>0</v>
      </c>
      <c r="D35" s="72">
        <v>0</v>
      </c>
      <c r="E35" s="72">
        <v>0</v>
      </c>
      <c r="F35" s="65">
        <v>0</v>
      </c>
      <c r="G35" s="65"/>
      <c r="H35" s="65"/>
      <c r="I35" s="65"/>
    </row>
    <row r="36" spans="1:9" x14ac:dyDescent="0.25">
      <c r="A36" s="69"/>
      <c r="B36" s="70"/>
      <c r="C36" s="71"/>
      <c r="D36" s="72"/>
      <c r="E36" s="72"/>
      <c r="F36" s="65"/>
      <c r="G36" s="65"/>
      <c r="H36" s="65"/>
      <c r="I36" s="65"/>
    </row>
    <row r="37" spans="1:9" x14ac:dyDescent="0.25">
      <c r="A37" s="59" t="s">
        <v>44</v>
      </c>
      <c r="B37" s="73"/>
      <c r="C37" s="74">
        <f>C33-C35</f>
        <v>0</v>
      </c>
      <c r="D37" s="74">
        <f t="shared" ref="D37:I37" si="3">D33-D35</f>
        <v>0</v>
      </c>
      <c r="E37" s="74">
        <f t="shared" si="3"/>
        <v>49935</v>
      </c>
      <c r="F37" s="75">
        <f t="shared" si="3"/>
        <v>49935</v>
      </c>
      <c r="G37" s="75">
        <f t="shared" si="3"/>
        <v>0</v>
      </c>
      <c r="H37" s="75">
        <f t="shared" si="3"/>
        <v>0</v>
      </c>
      <c r="I37" s="75">
        <f t="shared" si="3"/>
        <v>0</v>
      </c>
    </row>
    <row r="38" spans="1:9" x14ac:dyDescent="0.25">
      <c r="A38" s="76"/>
      <c r="B38" s="76"/>
      <c r="C38" s="77"/>
      <c r="D38" s="77"/>
      <c r="E38" s="77"/>
      <c r="F38" s="77"/>
      <c r="G38" s="77"/>
      <c r="H38" s="77"/>
      <c r="I38" s="77"/>
    </row>
    <row r="39" spans="1:9" x14ac:dyDescent="0.25">
      <c r="A39" s="78" t="s">
        <v>45</v>
      </c>
      <c r="B39" s="28"/>
      <c r="C39" s="79"/>
      <c r="D39" s="79"/>
      <c r="E39" s="79"/>
      <c r="F39" s="79"/>
      <c r="G39" s="79"/>
      <c r="H39" s="79"/>
      <c r="I39" s="79"/>
    </row>
    <row r="40" spans="1:9" x14ac:dyDescent="0.25">
      <c r="A40" s="80" t="s">
        <v>46</v>
      </c>
      <c r="B40" s="70"/>
      <c r="C40" s="72"/>
      <c r="D40" s="72"/>
      <c r="E40" s="72"/>
      <c r="F40" s="72"/>
      <c r="G40" s="72"/>
      <c r="H40" s="72"/>
      <c r="I40" s="72"/>
    </row>
    <row r="41" spans="1:9" x14ac:dyDescent="0.25">
      <c r="A41" s="59"/>
      <c r="B41" s="60"/>
      <c r="C41" s="65"/>
      <c r="D41" s="65"/>
      <c r="E41" s="65"/>
      <c r="F41" s="65"/>
      <c r="G41" s="65"/>
      <c r="H41" s="65"/>
      <c r="I41" s="65"/>
    </row>
    <row r="42" spans="1:9" x14ac:dyDescent="0.25">
      <c r="A42" s="59" t="s">
        <v>47</v>
      </c>
      <c r="B42" s="60"/>
      <c r="C42" s="65"/>
      <c r="D42" s="65"/>
      <c r="E42" s="65"/>
      <c r="F42" s="65"/>
      <c r="G42" s="65"/>
      <c r="H42" s="65"/>
      <c r="I42" s="65"/>
    </row>
    <row r="43" spans="1:9" x14ac:dyDescent="0.25">
      <c r="A43" s="59"/>
      <c r="B43" s="60"/>
      <c r="C43" s="65"/>
      <c r="D43" s="65"/>
      <c r="E43" s="65"/>
      <c r="F43" s="65"/>
      <c r="G43" s="65"/>
      <c r="H43" s="65"/>
      <c r="I43" s="65"/>
    </row>
    <row r="44" spans="1:9" x14ac:dyDescent="0.25">
      <c r="A44" s="112" t="s">
        <v>48</v>
      </c>
      <c r="B44" s="73"/>
      <c r="C44" s="65"/>
      <c r="D44" s="65"/>
      <c r="E44" s="65"/>
      <c r="F44" s="65"/>
      <c r="G44" s="65"/>
      <c r="H44" s="65"/>
      <c r="I44" s="65"/>
    </row>
    <row r="45" spans="1:9" x14ac:dyDescent="0.25">
      <c r="A45" s="113" t="s">
        <v>49</v>
      </c>
      <c r="B45" s="114"/>
      <c r="C45" s="65"/>
      <c r="D45" s="65"/>
      <c r="E45" s="65"/>
      <c r="F45" s="65"/>
      <c r="G45" s="65"/>
      <c r="H45" s="65"/>
      <c r="I45" s="65"/>
    </row>
    <row r="46" spans="1:9" x14ac:dyDescent="0.25">
      <c r="A46" s="6"/>
      <c r="B46" s="6"/>
      <c r="C46" s="6"/>
      <c r="D46" s="6"/>
      <c r="E46" s="6"/>
      <c r="F46" s="6"/>
      <c r="G46" s="6"/>
      <c r="H46" s="6"/>
      <c r="I46" s="6"/>
    </row>
    <row r="47" spans="1:9" x14ac:dyDescent="0.25">
      <c r="A47" s="6"/>
      <c r="B47" s="6"/>
      <c r="C47" s="6"/>
      <c r="D47" s="6"/>
      <c r="E47" s="6"/>
      <c r="F47" s="6"/>
      <c r="G47" s="6"/>
      <c r="H47" s="6"/>
      <c r="I47" s="6"/>
    </row>
  </sheetData>
  <sheetProtection selectLockedCells="1"/>
  <mergeCells count="3">
    <mergeCell ref="F6:G6"/>
    <mergeCell ref="B8:E8"/>
    <mergeCell ref="A18:I18"/>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545798-EEE8-4FC9-99B1-0176283032C5}">
  <sheetPr>
    <pageSetUpPr fitToPage="1"/>
  </sheetPr>
  <dimension ref="A1:I47"/>
  <sheetViews>
    <sheetView zoomScaleNormal="100" workbookViewId="0">
      <selection activeCell="C8" sqref="C8"/>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6" t="s">
        <v>210</v>
      </c>
      <c r="I2" s="28"/>
    </row>
    <row r="3" spans="1:9" x14ac:dyDescent="0.25">
      <c r="A3" s="6" t="s">
        <v>4</v>
      </c>
      <c r="B3" s="28" t="s">
        <v>211</v>
      </c>
      <c r="C3" s="28"/>
      <c r="D3" s="28"/>
      <c r="E3" s="7"/>
      <c r="F3" s="6"/>
      <c r="G3" s="57" t="s">
        <v>6</v>
      </c>
      <c r="H3" s="27" t="s">
        <v>212</v>
      </c>
      <c r="I3" s="29"/>
    </row>
    <row r="4" spans="1:9" x14ac:dyDescent="0.25">
      <c r="A4" s="6" t="s">
        <v>8</v>
      </c>
      <c r="B4" s="26" t="s">
        <v>213</v>
      </c>
      <c r="C4" s="28"/>
      <c r="D4" s="28"/>
      <c r="E4" s="7"/>
      <c r="F4" s="6"/>
      <c r="G4" s="57" t="s">
        <v>10</v>
      </c>
      <c r="H4" s="28" t="s">
        <v>11</v>
      </c>
      <c r="I4" s="28"/>
    </row>
    <row r="5" spans="1:9" x14ac:dyDescent="0.25">
      <c r="A5" s="6" t="s">
        <v>12</v>
      </c>
      <c r="B5" s="26" t="s">
        <v>214</v>
      </c>
      <c r="C5" s="29"/>
      <c r="D5" s="29"/>
      <c r="E5" s="7"/>
      <c r="F5" s="6"/>
      <c r="G5" s="57" t="s">
        <v>14</v>
      </c>
      <c r="H5" s="29" t="s">
        <v>634</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6" t="s">
        <v>215</v>
      </c>
      <c r="B9" s="6"/>
      <c r="C9" s="7"/>
      <c r="D9" s="7"/>
      <c r="E9" s="7"/>
      <c r="F9" s="7"/>
      <c r="G9" s="7"/>
      <c r="H9" s="7"/>
      <c r="I9" s="7"/>
    </row>
    <row r="10" spans="1:9" x14ac:dyDescent="0.25">
      <c r="A10" s="6" t="s">
        <v>18</v>
      </c>
      <c r="B10" s="6"/>
      <c r="C10" s="7"/>
      <c r="D10" s="7"/>
      <c r="E10" s="7"/>
      <c r="F10" s="7"/>
      <c r="G10" s="7"/>
      <c r="H10" s="7"/>
      <c r="I10" s="7"/>
    </row>
    <row r="11" spans="1:9" x14ac:dyDescent="0.25">
      <c r="A11" s="6" t="s">
        <v>216</v>
      </c>
      <c r="B11" s="6"/>
      <c r="C11" s="7"/>
      <c r="D11" s="7"/>
      <c r="E11" s="7"/>
      <c r="F11" s="7"/>
      <c r="G11" s="7"/>
      <c r="H11" s="7"/>
      <c r="I11" s="7"/>
    </row>
    <row r="12" spans="1:9" x14ac:dyDescent="0.25">
      <c r="A12" s="6" t="s">
        <v>20</v>
      </c>
      <c r="B12" s="6"/>
      <c r="C12" s="7"/>
      <c r="D12" s="7"/>
      <c r="E12" s="7"/>
      <c r="F12" s="7"/>
      <c r="G12" s="7"/>
      <c r="H12" s="7"/>
      <c r="I12" s="7"/>
    </row>
    <row r="13" spans="1:9" x14ac:dyDescent="0.25">
      <c r="A13" s="6" t="s">
        <v>217</v>
      </c>
      <c r="B13" s="6"/>
      <c r="C13" s="7"/>
      <c r="D13" s="7"/>
      <c r="E13" s="7"/>
      <c r="F13" s="7"/>
      <c r="G13" s="7"/>
      <c r="H13" s="7"/>
      <c r="I13" s="7"/>
    </row>
    <row r="14" spans="1:9" x14ac:dyDescent="0.25">
      <c r="A14" s="5" t="s">
        <v>22</v>
      </c>
      <c r="B14" s="6"/>
      <c r="C14" s="7"/>
      <c r="D14" s="7"/>
      <c r="E14" s="7"/>
      <c r="F14" s="7"/>
      <c r="G14" s="7"/>
      <c r="H14" s="7"/>
      <c r="I14" s="7"/>
    </row>
    <row r="15" spans="1:9" x14ac:dyDescent="0.25">
      <c r="A15" s="6"/>
      <c r="B15" s="6"/>
      <c r="C15" s="7"/>
      <c r="D15" s="7"/>
      <c r="E15" s="7"/>
      <c r="F15" s="7"/>
      <c r="G15" s="7"/>
      <c r="H15" s="7"/>
      <c r="I15" s="7"/>
    </row>
    <row r="16" spans="1:9" x14ac:dyDescent="0.25">
      <c r="A16" s="5" t="s">
        <v>23</v>
      </c>
      <c r="B16" s="6"/>
      <c r="C16" s="7"/>
      <c r="D16" s="7"/>
      <c r="E16" s="7"/>
      <c r="F16" s="7"/>
      <c r="G16" s="7"/>
      <c r="H16" s="7"/>
      <c r="I16" s="7"/>
    </row>
    <row r="17" spans="1:9" x14ac:dyDescent="0.25">
      <c r="A17" s="7"/>
      <c r="B17" s="7"/>
      <c r="C17" s="7"/>
      <c r="D17" s="7"/>
      <c r="E17" s="7"/>
      <c r="F17" s="7"/>
      <c r="G17" s="7"/>
      <c r="H17" s="7"/>
      <c r="I17" s="7"/>
    </row>
    <row r="18" spans="1:9" ht="13" x14ac:dyDescent="0.3">
      <c r="A18" s="119" t="s">
        <v>25</v>
      </c>
      <c r="B18" s="120"/>
      <c r="C18" s="120"/>
      <c r="D18" s="120"/>
      <c r="E18" s="120"/>
      <c r="F18" s="120"/>
      <c r="G18" s="120"/>
      <c r="H18" s="120"/>
      <c r="I18" s="121"/>
    </row>
    <row r="19" spans="1:9" x14ac:dyDescent="0.25">
      <c r="A19" s="59"/>
      <c r="B19" s="60"/>
      <c r="C19" s="61" t="s">
        <v>26</v>
      </c>
      <c r="D19" s="61" t="s">
        <v>27</v>
      </c>
      <c r="E19" s="61" t="s">
        <v>28</v>
      </c>
      <c r="F19" s="61" t="s">
        <v>29</v>
      </c>
      <c r="G19" s="61" t="s">
        <v>30</v>
      </c>
      <c r="H19" s="61" t="s">
        <v>31</v>
      </c>
      <c r="I19" s="61" t="s">
        <v>32</v>
      </c>
    </row>
    <row r="20" spans="1:9" x14ac:dyDescent="0.25">
      <c r="A20" s="59"/>
      <c r="B20" s="60"/>
      <c r="C20" s="62" t="s">
        <v>33</v>
      </c>
      <c r="D20" s="63" t="s">
        <v>33</v>
      </c>
      <c r="E20" s="62" t="s">
        <v>33</v>
      </c>
      <c r="F20" s="62" t="s">
        <v>33</v>
      </c>
      <c r="G20" s="62" t="s">
        <v>34</v>
      </c>
      <c r="H20" s="62" t="s">
        <v>34</v>
      </c>
      <c r="I20" s="62" t="s">
        <v>34</v>
      </c>
    </row>
    <row r="21" spans="1:9" x14ac:dyDescent="0.25">
      <c r="A21" s="59" t="s">
        <v>35</v>
      </c>
      <c r="B21" s="60"/>
      <c r="C21" s="64">
        <v>84075</v>
      </c>
      <c r="D21" s="65">
        <v>0</v>
      </c>
      <c r="E21" s="65">
        <v>0</v>
      </c>
      <c r="F21" s="65">
        <v>0</v>
      </c>
      <c r="G21" s="65">
        <v>0</v>
      </c>
      <c r="H21" s="65">
        <v>0</v>
      </c>
      <c r="I21" s="65">
        <v>0</v>
      </c>
    </row>
    <row r="22" spans="1:9" x14ac:dyDescent="0.25">
      <c r="A22" s="59" t="s">
        <v>36</v>
      </c>
      <c r="B22" s="60"/>
      <c r="C22" s="64">
        <v>26558</v>
      </c>
      <c r="D22" s="65">
        <f t="shared" ref="D22:I22" si="0">C33</f>
        <v>46541</v>
      </c>
      <c r="E22" s="65">
        <f t="shared" si="0"/>
        <v>46541</v>
      </c>
      <c r="F22" s="65">
        <f t="shared" si="0"/>
        <v>46541</v>
      </c>
      <c r="G22" s="65">
        <f t="shared" si="0"/>
        <v>46541</v>
      </c>
      <c r="H22" s="65">
        <f t="shared" si="0"/>
        <v>46541</v>
      </c>
      <c r="I22" s="65">
        <f t="shared" si="0"/>
        <v>46541</v>
      </c>
    </row>
    <row r="23" spans="1:9" x14ac:dyDescent="0.25">
      <c r="A23" s="59" t="s">
        <v>37</v>
      </c>
      <c r="B23" s="60"/>
      <c r="C23" s="64">
        <v>104058</v>
      </c>
      <c r="D23" s="65">
        <v>0</v>
      </c>
      <c r="E23" s="65">
        <v>0</v>
      </c>
      <c r="F23" s="65">
        <v>0</v>
      </c>
      <c r="G23" s="65">
        <v>0</v>
      </c>
      <c r="H23" s="65">
        <v>0</v>
      </c>
      <c r="I23" s="65">
        <v>0</v>
      </c>
    </row>
    <row r="24" spans="1:9" x14ac:dyDescent="0.25">
      <c r="A24" s="59" t="s">
        <v>38</v>
      </c>
      <c r="B24" s="60"/>
      <c r="C24" s="64">
        <v>84075</v>
      </c>
      <c r="D24" s="65">
        <v>0</v>
      </c>
      <c r="E24" s="65">
        <v>0</v>
      </c>
      <c r="F24" s="65">
        <v>0</v>
      </c>
      <c r="G24" s="65">
        <v>0</v>
      </c>
      <c r="H24" s="65">
        <v>0</v>
      </c>
      <c r="I24" s="65">
        <v>0</v>
      </c>
    </row>
    <row r="25" spans="1:9" x14ac:dyDescent="0.25">
      <c r="A25" s="59"/>
      <c r="B25" s="60"/>
      <c r="C25" s="64"/>
      <c r="D25" s="65"/>
      <c r="E25" s="65"/>
      <c r="F25" s="65"/>
      <c r="G25" s="65"/>
      <c r="H25" s="65"/>
      <c r="I25" s="65"/>
    </row>
    <row r="26" spans="1:9" x14ac:dyDescent="0.25">
      <c r="A26" s="59" t="s">
        <v>39</v>
      </c>
      <c r="B26" s="29"/>
      <c r="C26" s="66"/>
      <c r="D26" s="66"/>
      <c r="E26" s="66"/>
      <c r="F26" s="66"/>
      <c r="G26" s="66"/>
      <c r="H26" s="66"/>
      <c r="I26" s="64"/>
    </row>
    <row r="27" spans="1:9" x14ac:dyDescent="0.25">
      <c r="A27" s="67" t="s">
        <v>40</v>
      </c>
      <c r="B27" s="60"/>
      <c r="C27" s="64"/>
      <c r="D27" s="68"/>
      <c r="E27" s="66"/>
      <c r="F27" s="66"/>
      <c r="G27" s="66"/>
      <c r="H27" s="66"/>
      <c r="I27" s="64"/>
    </row>
    <row r="28" spans="1:9" x14ac:dyDescent="0.25">
      <c r="A28" s="69"/>
      <c r="B28" s="70"/>
      <c r="C28" s="64"/>
      <c r="D28" s="65"/>
      <c r="E28" s="65"/>
      <c r="F28" s="65"/>
      <c r="G28" s="65"/>
      <c r="H28" s="65"/>
      <c r="I28" s="65"/>
    </row>
    <row r="29" spans="1:9" x14ac:dyDescent="0.25">
      <c r="A29" s="69"/>
      <c r="B29" s="70"/>
      <c r="C29" s="64"/>
      <c r="D29" s="65"/>
      <c r="E29" s="65"/>
      <c r="F29" s="65"/>
      <c r="G29" s="65"/>
      <c r="H29" s="65"/>
      <c r="I29" s="65"/>
    </row>
    <row r="30" spans="1:9" x14ac:dyDescent="0.25">
      <c r="A30" s="69"/>
      <c r="B30" s="70"/>
      <c r="C30" s="64"/>
      <c r="D30" s="65"/>
      <c r="E30" s="65"/>
      <c r="F30" s="65"/>
      <c r="G30" s="65"/>
      <c r="H30" s="65"/>
      <c r="I30" s="65"/>
    </row>
    <row r="31" spans="1:9" x14ac:dyDescent="0.25">
      <c r="A31" s="59" t="s">
        <v>41</v>
      </c>
      <c r="B31" s="60"/>
      <c r="C31" s="64">
        <f t="shared" ref="C31:I31" si="1">SUM(C28:C30)</f>
        <v>0</v>
      </c>
      <c r="D31" s="64">
        <f t="shared" si="1"/>
        <v>0</v>
      </c>
      <c r="E31" s="64">
        <f t="shared" si="1"/>
        <v>0</v>
      </c>
      <c r="F31" s="64">
        <f t="shared" si="1"/>
        <v>0</v>
      </c>
      <c r="G31" s="64">
        <f t="shared" si="1"/>
        <v>0</v>
      </c>
      <c r="H31" s="64">
        <f t="shared" si="1"/>
        <v>0</v>
      </c>
      <c r="I31" s="64">
        <f t="shared" si="1"/>
        <v>0</v>
      </c>
    </row>
    <row r="32" spans="1:9" x14ac:dyDescent="0.25">
      <c r="A32" s="59"/>
      <c r="B32" s="60"/>
      <c r="C32" s="64"/>
      <c r="D32" s="65"/>
      <c r="E32" s="65"/>
      <c r="F32" s="65"/>
      <c r="G32" s="65"/>
      <c r="H32" s="65"/>
      <c r="I32" s="65"/>
    </row>
    <row r="33" spans="1:9" x14ac:dyDescent="0.25">
      <c r="A33" s="59" t="s">
        <v>42</v>
      </c>
      <c r="B33" s="60"/>
      <c r="C33" s="64">
        <f>+C22+C23-C24+C31</f>
        <v>46541</v>
      </c>
      <c r="D33" s="64">
        <f t="shared" ref="D33:I33" si="2">+D22+D23-D24+D31</f>
        <v>46541</v>
      </c>
      <c r="E33" s="64">
        <f>+E22+E23-E24+E31</f>
        <v>46541</v>
      </c>
      <c r="F33" s="64">
        <f t="shared" si="2"/>
        <v>46541</v>
      </c>
      <c r="G33" s="64">
        <f>+G22+G23-G24+G31</f>
        <v>46541</v>
      </c>
      <c r="H33" s="64">
        <f>+H22+H23-H24+H31</f>
        <v>46541</v>
      </c>
      <c r="I33" s="64">
        <f t="shared" si="2"/>
        <v>46541</v>
      </c>
    </row>
    <row r="34" spans="1:9" x14ac:dyDescent="0.25">
      <c r="A34" s="69"/>
      <c r="B34" s="70"/>
      <c r="C34" s="71"/>
      <c r="D34" s="72"/>
      <c r="E34" s="72"/>
      <c r="F34" s="65"/>
      <c r="G34" s="65"/>
      <c r="H34" s="65"/>
      <c r="I34" s="65"/>
    </row>
    <row r="35" spans="1:9" x14ac:dyDescent="0.25">
      <c r="A35" s="59" t="s">
        <v>43</v>
      </c>
      <c r="B35" s="60"/>
      <c r="C35" s="71">
        <v>0</v>
      </c>
      <c r="D35" s="72"/>
      <c r="E35" s="72"/>
      <c r="F35" s="65"/>
      <c r="G35" s="65">
        <v>0</v>
      </c>
      <c r="H35" s="65">
        <v>0</v>
      </c>
      <c r="I35" s="65">
        <v>0</v>
      </c>
    </row>
    <row r="36" spans="1:9" x14ac:dyDescent="0.25">
      <c r="A36" s="69"/>
      <c r="B36" s="70"/>
      <c r="C36" s="71"/>
      <c r="D36" s="72"/>
      <c r="E36" s="72"/>
      <c r="F36" s="65"/>
      <c r="G36" s="65"/>
      <c r="H36" s="65"/>
      <c r="I36" s="65"/>
    </row>
    <row r="37" spans="1:9" x14ac:dyDescent="0.25">
      <c r="A37" s="59" t="s">
        <v>44</v>
      </c>
      <c r="B37" s="73"/>
      <c r="C37" s="74">
        <f>C33-C35</f>
        <v>46541</v>
      </c>
      <c r="D37" s="74">
        <f t="shared" ref="D37:I37" si="3">D33-D35</f>
        <v>46541</v>
      </c>
      <c r="E37" s="74">
        <f t="shared" si="3"/>
        <v>46541</v>
      </c>
      <c r="F37" s="75">
        <f t="shared" si="3"/>
        <v>46541</v>
      </c>
      <c r="G37" s="75">
        <f t="shared" si="3"/>
        <v>46541</v>
      </c>
      <c r="H37" s="75">
        <f t="shared" si="3"/>
        <v>46541</v>
      </c>
      <c r="I37" s="75">
        <f t="shared" si="3"/>
        <v>46541</v>
      </c>
    </row>
    <row r="38" spans="1:9" x14ac:dyDescent="0.25">
      <c r="A38" s="76"/>
      <c r="B38" s="76"/>
      <c r="C38" s="77"/>
      <c r="D38" s="77"/>
      <c r="E38" s="77"/>
      <c r="F38" s="77"/>
      <c r="G38" s="77"/>
      <c r="H38" s="77"/>
      <c r="I38" s="77"/>
    </row>
    <row r="39" spans="1:9" x14ac:dyDescent="0.25">
      <c r="A39" s="78" t="s">
        <v>45</v>
      </c>
      <c r="B39" s="28"/>
      <c r="C39" s="79"/>
      <c r="D39" s="79"/>
      <c r="E39" s="79"/>
      <c r="F39" s="79"/>
      <c r="G39" s="79"/>
      <c r="H39" s="79"/>
      <c r="I39" s="79"/>
    </row>
    <row r="40" spans="1:9" x14ac:dyDescent="0.25">
      <c r="A40" s="80" t="s">
        <v>46</v>
      </c>
      <c r="B40" s="70"/>
      <c r="C40" s="72"/>
      <c r="D40" s="72"/>
      <c r="E40" s="72"/>
      <c r="F40" s="72"/>
      <c r="G40" s="72"/>
      <c r="H40" s="72"/>
      <c r="I40" s="72"/>
    </row>
    <row r="41" spans="1:9" x14ac:dyDescent="0.25">
      <c r="A41" s="59"/>
      <c r="B41" s="60"/>
      <c r="C41" s="65"/>
      <c r="D41" s="65"/>
      <c r="E41" s="65"/>
      <c r="F41" s="65"/>
      <c r="G41" s="65"/>
      <c r="H41" s="65"/>
      <c r="I41" s="65"/>
    </row>
    <row r="42" spans="1:9" x14ac:dyDescent="0.25">
      <c r="A42" s="59" t="s">
        <v>47</v>
      </c>
      <c r="B42" s="60"/>
      <c r="C42" s="65"/>
      <c r="D42" s="65"/>
      <c r="E42" s="65"/>
      <c r="F42" s="65"/>
      <c r="G42" s="65"/>
      <c r="H42" s="65"/>
      <c r="I42" s="65"/>
    </row>
    <row r="43" spans="1:9" x14ac:dyDescent="0.25">
      <c r="A43" s="59"/>
      <c r="B43" s="60"/>
      <c r="C43" s="65"/>
      <c r="D43" s="65"/>
      <c r="E43" s="65"/>
      <c r="F43" s="65"/>
      <c r="G43" s="65"/>
      <c r="H43" s="65"/>
      <c r="I43" s="65"/>
    </row>
    <row r="44" spans="1:9" x14ac:dyDescent="0.25">
      <c r="A44" s="112" t="s">
        <v>48</v>
      </c>
      <c r="B44" s="73"/>
      <c r="C44" s="65"/>
      <c r="D44" s="65"/>
      <c r="E44" s="65"/>
      <c r="F44" s="65"/>
      <c r="G44" s="65"/>
      <c r="H44" s="65"/>
      <c r="I44" s="65"/>
    </row>
    <row r="45" spans="1:9" x14ac:dyDescent="0.25">
      <c r="A45" s="113" t="s">
        <v>49</v>
      </c>
      <c r="B45" s="114"/>
      <c r="C45" s="65"/>
      <c r="D45" s="65"/>
      <c r="E45" s="65"/>
      <c r="F45" s="65"/>
      <c r="G45" s="65"/>
      <c r="H45" s="65"/>
      <c r="I45" s="65"/>
    </row>
    <row r="46" spans="1:9" x14ac:dyDescent="0.25">
      <c r="A46" s="6"/>
      <c r="B46" s="6"/>
      <c r="C46" s="6"/>
      <c r="D46" s="6"/>
      <c r="E46" s="6"/>
      <c r="F46" s="6"/>
      <c r="G46" s="6"/>
      <c r="H46" s="6"/>
      <c r="I46" s="6"/>
    </row>
    <row r="47" spans="1:9" x14ac:dyDescent="0.25">
      <c r="A47" s="6"/>
      <c r="B47" s="6"/>
      <c r="C47" s="6"/>
      <c r="D47" s="6"/>
      <c r="E47" s="6"/>
      <c r="F47" s="6"/>
      <c r="G47" s="6"/>
      <c r="H47" s="6"/>
      <c r="I47" s="6"/>
    </row>
  </sheetData>
  <sheetProtection selectLockedCells="1"/>
  <mergeCells count="1">
    <mergeCell ref="A18:I18"/>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4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47CFB7-B7E0-4AB0-BFD2-A08ACBF33D39}">
  <sheetPr>
    <pageSetUpPr fitToPage="1"/>
  </sheetPr>
  <dimension ref="A1:I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6" t="s">
        <v>492</v>
      </c>
      <c r="I2" s="28"/>
    </row>
    <row r="3" spans="1:9" x14ac:dyDescent="0.25">
      <c r="A3" s="6" t="s">
        <v>4</v>
      </c>
      <c r="B3" s="28" t="s">
        <v>136</v>
      </c>
      <c r="C3" s="28"/>
      <c r="D3" s="28"/>
      <c r="E3" s="7"/>
      <c r="F3" s="6"/>
      <c r="G3" s="57" t="s">
        <v>6</v>
      </c>
      <c r="H3" s="27" t="s">
        <v>493</v>
      </c>
      <c r="I3" s="29"/>
    </row>
    <row r="4" spans="1:9" x14ac:dyDescent="0.25">
      <c r="A4" s="6" t="s">
        <v>8</v>
      </c>
      <c r="B4" s="42" t="s">
        <v>513</v>
      </c>
      <c r="C4" s="28"/>
      <c r="D4" s="28"/>
      <c r="E4" s="7"/>
      <c r="F4" s="6"/>
      <c r="G4" s="57" t="s">
        <v>10</v>
      </c>
      <c r="H4" s="28" t="s">
        <v>11</v>
      </c>
      <c r="I4" s="28"/>
    </row>
    <row r="5" spans="1:9" x14ac:dyDescent="0.25">
      <c r="A5" s="6" t="s">
        <v>12</v>
      </c>
      <c r="B5" s="44" t="s">
        <v>92</v>
      </c>
      <c r="C5" s="29"/>
      <c r="D5" s="29"/>
      <c r="E5" s="7"/>
      <c r="F5" s="6"/>
      <c r="G5" s="57" t="s">
        <v>14</v>
      </c>
      <c r="H5" s="29" t="s">
        <v>514</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86" t="s">
        <v>515</v>
      </c>
      <c r="B9" s="6"/>
      <c r="C9" s="7"/>
      <c r="D9" s="7"/>
      <c r="E9" s="7"/>
      <c r="F9" s="7"/>
      <c r="G9" s="7"/>
      <c r="H9" s="7"/>
      <c r="I9" s="7"/>
    </row>
    <row r="10" spans="1:9" x14ac:dyDescent="0.25">
      <c r="A10" s="6" t="s">
        <v>18</v>
      </c>
      <c r="B10" s="6"/>
      <c r="C10" s="7"/>
      <c r="D10" s="7"/>
      <c r="E10" s="7"/>
      <c r="F10" s="7"/>
      <c r="G10" s="7"/>
      <c r="H10" s="7"/>
      <c r="I10" s="7"/>
    </row>
    <row r="11" spans="1:9" x14ac:dyDescent="0.25">
      <c r="A11" s="45" t="s">
        <v>490</v>
      </c>
      <c r="B11" s="6"/>
      <c r="C11" s="7"/>
      <c r="D11" s="7"/>
      <c r="E11" s="7"/>
      <c r="F11" s="7"/>
      <c r="G11" s="7"/>
      <c r="H11" s="7"/>
      <c r="I11" s="7"/>
    </row>
    <row r="12" spans="1:9" x14ac:dyDescent="0.25">
      <c r="A12" s="6" t="s">
        <v>20</v>
      </c>
      <c r="B12" s="6"/>
      <c r="C12" s="7"/>
      <c r="D12" s="7"/>
      <c r="E12" s="7"/>
      <c r="F12" s="7"/>
      <c r="G12" s="7"/>
      <c r="H12" s="7"/>
      <c r="I12" s="7"/>
    </row>
    <row r="13" spans="1:9" x14ac:dyDescent="0.25">
      <c r="A13" s="54" t="s">
        <v>516</v>
      </c>
      <c r="B13" s="6"/>
      <c r="C13" s="7"/>
      <c r="D13" s="7"/>
      <c r="E13" s="7"/>
      <c r="F13" s="7"/>
      <c r="G13" s="7"/>
      <c r="H13" s="7"/>
      <c r="I13" s="7"/>
    </row>
    <row r="14" spans="1:9" x14ac:dyDescent="0.25">
      <c r="A14" s="5" t="s">
        <v>22</v>
      </c>
      <c r="B14" s="6"/>
      <c r="C14" s="7"/>
      <c r="D14" s="7"/>
      <c r="E14" s="7"/>
      <c r="F14" s="7"/>
      <c r="G14" s="7"/>
      <c r="H14" s="7"/>
      <c r="I14" s="7"/>
    </row>
    <row r="15" spans="1:9" x14ac:dyDescent="0.25">
      <c r="A15" s="6"/>
      <c r="B15" s="6"/>
      <c r="C15" s="7"/>
      <c r="D15" s="7"/>
      <c r="E15" s="7"/>
      <c r="F15" s="7"/>
      <c r="G15" s="7"/>
      <c r="H15" s="7"/>
      <c r="I15" s="7"/>
    </row>
    <row r="16" spans="1:9" x14ac:dyDescent="0.25">
      <c r="A16" s="5" t="s">
        <v>23</v>
      </c>
      <c r="B16" s="6"/>
      <c r="C16" s="7"/>
      <c r="D16" s="7"/>
      <c r="E16" s="7"/>
      <c r="F16" s="7"/>
      <c r="G16" s="7"/>
      <c r="H16" s="7"/>
      <c r="I16" s="7"/>
    </row>
    <row r="17" spans="1:9" x14ac:dyDescent="0.25">
      <c r="A17" s="82" t="s">
        <v>517</v>
      </c>
      <c r="B17" s="7"/>
      <c r="C17" s="7"/>
      <c r="D17" s="7"/>
      <c r="E17" s="7"/>
      <c r="F17" s="7"/>
      <c r="G17" s="7"/>
      <c r="H17" s="7"/>
      <c r="I17" s="7"/>
    </row>
    <row r="18" spans="1:9" ht="13" x14ac:dyDescent="0.3">
      <c r="A18" s="119" t="s">
        <v>25</v>
      </c>
      <c r="B18" s="120"/>
      <c r="C18" s="120"/>
      <c r="D18" s="120"/>
      <c r="E18" s="120"/>
      <c r="F18" s="120"/>
      <c r="G18" s="120"/>
      <c r="H18" s="120"/>
      <c r="I18" s="121"/>
    </row>
    <row r="19" spans="1:9" x14ac:dyDescent="0.25">
      <c r="A19" s="59"/>
      <c r="B19" s="60"/>
      <c r="C19" s="61" t="s">
        <v>26</v>
      </c>
      <c r="D19" s="61" t="s">
        <v>27</v>
      </c>
      <c r="E19" s="61" t="s">
        <v>28</v>
      </c>
      <c r="F19" s="61" t="s">
        <v>29</v>
      </c>
      <c r="G19" s="61" t="s">
        <v>30</v>
      </c>
      <c r="H19" s="61" t="s">
        <v>31</v>
      </c>
      <c r="I19" s="61" t="s">
        <v>32</v>
      </c>
    </row>
    <row r="20" spans="1:9" x14ac:dyDescent="0.25">
      <c r="A20" s="59"/>
      <c r="B20" s="60"/>
      <c r="C20" s="62" t="s">
        <v>33</v>
      </c>
      <c r="D20" s="63" t="s">
        <v>33</v>
      </c>
      <c r="E20" s="62" t="s">
        <v>33</v>
      </c>
      <c r="F20" s="62" t="s">
        <v>33</v>
      </c>
      <c r="G20" s="62" t="s">
        <v>34</v>
      </c>
      <c r="H20" s="62" t="s">
        <v>34</v>
      </c>
      <c r="I20" s="62" t="s">
        <v>34</v>
      </c>
    </row>
    <row r="21" spans="1:9" x14ac:dyDescent="0.25">
      <c r="A21" s="59" t="s">
        <v>35</v>
      </c>
      <c r="B21" s="60"/>
      <c r="C21" s="64">
        <v>235000</v>
      </c>
      <c r="D21" s="65">
        <v>277498</v>
      </c>
      <c r="E21" s="65">
        <v>321904</v>
      </c>
      <c r="F21" s="65">
        <v>99995</v>
      </c>
      <c r="G21" s="65">
        <v>372495</v>
      </c>
      <c r="H21" s="65">
        <v>375000</v>
      </c>
      <c r="I21" s="65">
        <v>375000</v>
      </c>
    </row>
    <row r="22" spans="1:9" x14ac:dyDescent="0.25">
      <c r="A22" s="59" t="s">
        <v>36</v>
      </c>
      <c r="B22" s="60"/>
      <c r="C22" s="64">
        <v>8955</v>
      </c>
      <c r="D22" s="65">
        <f t="shared" ref="D22:I22" si="0">C33</f>
        <v>25355</v>
      </c>
      <c r="E22" s="65">
        <f t="shared" si="0"/>
        <v>24562</v>
      </c>
      <c r="F22" s="65">
        <f t="shared" si="0"/>
        <v>36730</v>
      </c>
      <c r="G22" s="65">
        <f t="shared" si="0"/>
        <v>52208</v>
      </c>
      <c r="H22" s="65">
        <f t="shared" si="0"/>
        <v>47208</v>
      </c>
      <c r="I22" s="65">
        <f t="shared" si="0"/>
        <v>57208</v>
      </c>
    </row>
    <row r="23" spans="1:9" x14ac:dyDescent="0.25">
      <c r="A23" s="59" t="s">
        <v>37</v>
      </c>
      <c r="B23" s="60"/>
      <c r="C23" s="64">
        <v>157068</v>
      </c>
      <c r="D23" s="65">
        <v>247970</v>
      </c>
      <c r="E23" s="65">
        <v>215345</v>
      </c>
      <c r="F23" s="65">
        <v>276978</v>
      </c>
      <c r="G23" s="65">
        <v>245000</v>
      </c>
      <c r="H23" s="65">
        <v>260000</v>
      </c>
      <c r="I23" s="65">
        <v>260000</v>
      </c>
    </row>
    <row r="24" spans="1:9" x14ac:dyDescent="0.25">
      <c r="A24" s="59" t="s">
        <v>38</v>
      </c>
      <c r="B24" s="60"/>
      <c r="C24" s="64">
        <v>140668</v>
      </c>
      <c r="D24" s="65">
        <v>248763</v>
      </c>
      <c r="E24" s="65">
        <v>203177</v>
      </c>
      <c r="F24" s="64">
        <v>261500</v>
      </c>
      <c r="G24" s="65">
        <v>250000</v>
      </c>
      <c r="H24" s="65">
        <v>250000</v>
      </c>
      <c r="I24" s="65">
        <v>250000</v>
      </c>
    </row>
    <row r="25" spans="1:9" x14ac:dyDescent="0.25">
      <c r="A25" s="59"/>
      <c r="B25" s="60"/>
      <c r="C25" s="64"/>
      <c r="D25" s="65"/>
      <c r="E25" s="65"/>
      <c r="F25" s="65"/>
      <c r="G25" s="65"/>
      <c r="H25" s="65"/>
      <c r="I25" s="65"/>
    </row>
    <row r="26" spans="1:9" x14ac:dyDescent="0.25">
      <c r="A26" s="59" t="s">
        <v>39</v>
      </c>
      <c r="B26" s="29"/>
      <c r="C26" s="66"/>
      <c r="D26" s="66"/>
      <c r="E26" s="66"/>
      <c r="F26" s="66"/>
      <c r="G26" s="66"/>
      <c r="H26" s="66"/>
      <c r="I26" s="64"/>
    </row>
    <row r="27" spans="1:9" x14ac:dyDescent="0.25">
      <c r="A27" s="67" t="s">
        <v>40</v>
      </c>
      <c r="B27" s="60"/>
      <c r="C27" s="64"/>
      <c r="D27" s="68"/>
      <c r="E27" s="66"/>
      <c r="F27" s="66"/>
      <c r="G27" s="66"/>
      <c r="H27" s="66"/>
      <c r="I27" s="64"/>
    </row>
    <row r="28" spans="1:9" x14ac:dyDescent="0.25">
      <c r="A28" s="69"/>
      <c r="B28" s="70"/>
      <c r="C28" s="64"/>
      <c r="D28" s="65"/>
      <c r="E28" s="65"/>
      <c r="F28" s="65"/>
      <c r="G28" s="65"/>
      <c r="H28" s="65"/>
      <c r="I28" s="65"/>
    </row>
    <row r="29" spans="1:9" x14ac:dyDescent="0.25">
      <c r="A29" s="69"/>
      <c r="B29" s="70"/>
      <c r="C29" s="64"/>
      <c r="D29" s="65"/>
      <c r="E29" s="65"/>
      <c r="F29" s="65"/>
      <c r="G29" s="65"/>
      <c r="H29" s="65"/>
      <c r="I29" s="65"/>
    </row>
    <row r="30" spans="1:9" x14ac:dyDescent="0.25">
      <c r="A30" s="69"/>
      <c r="B30" s="70"/>
      <c r="C30" s="64"/>
      <c r="D30" s="65"/>
      <c r="E30" s="65"/>
      <c r="F30" s="65"/>
      <c r="G30" s="65"/>
      <c r="H30" s="65"/>
      <c r="I30" s="65"/>
    </row>
    <row r="31" spans="1:9" x14ac:dyDescent="0.25">
      <c r="A31" s="59" t="s">
        <v>41</v>
      </c>
      <c r="B31" s="60"/>
      <c r="C31" s="64">
        <f t="shared" ref="C31:I31" si="1">SUM(C28:C30)</f>
        <v>0</v>
      </c>
      <c r="D31" s="64">
        <f t="shared" si="1"/>
        <v>0</v>
      </c>
      <c r="E31" s="64">
        <f t="shared" si="1"/>
        <v>0</v>
      </c>
      <c r="F31" s="64">
        <f t="shared" si="1"/>
        <v>0</v>
      </c>
      <c r="G31" s="64">
        <f t="shared" si="1"/>
        <v>0</v>
      </c>
      <c r="H31" s="64">
        <f t="shared" si="1"/>
        <v>0</v>
      </c>
      <c r="I31" s="64">
        <f t="shared" si="1"/>
        <v>0</v>
      </c>
    </row>
    <row r="32" spans="1:9" x14ac:dyDescent="0.25">
      <c r="A32" s="59"/>
      <c r="B32" s="60"/>
      <c r="C32" s="64"/>
      <c r="D32" s="65"/>
      <c r="E32" s="65"/>
      <c r="F32" s="65"/>
      <c r="G32" s="65"/>
      <c r="H32" s="65"/>
      <c r="I32" s="65"/>
    </row>
    <row r="33" spans="1:9" x14ac:dyDescent="0.25">
      <c r="A33" s="59" t="s">
        <v>42</v>
      </c>
      <c r="B33" s="60"/>
      <c r="C33" s="64">
        <f>+C22+C23-C24+C31</f>
        <v>25355</v>
      </c>
      <c r="D33" s="64">
        <f t="shared" ref="D33:I33" si="2">+D22+D23-D24+D31</f>
        <v>24562</v>
      </c>
      <c r="E33" s="64">
        <f>+E22+E23-E24+E31</f>
        <v>36730</v>
      </c>
      <c r="F33" s="64">
        <f t="shared" si="2"/>
        <v>52208</v>
      </c>
      <c r="G33" s="64">
        <f>+G22+G23-G24+G31</f>
        <v>47208</v>
      </c>
      <c r="H33" s="64">
        <f>+H22+H23-H24+H31</f>
        <v>57208</v>
      </c>
      <c r="I33" s="64">
        <f t="shared" si="2"/>
        <v>67208</v>
      </c>
    </row>
    <row r="34" spans="1:9" x14ac:dyDescent="0.25">
      <c r="A34" s="69"/>
      <c r="B34" s="70"/>
      <c r="C34" s="71"/>
      <c r="D34" s="72"/>
      <c r="E34" s="72"/>
      <c r="F34" s="65"/>
      <c r="G34" s="65"/>
      <c r="H34" s="65"/>
      <c r="I34" s="65"/>
    </row>
    <row r="35" spans="1:9" x14ac:dyDescent="0.25">
      <c r="A35" s="59" t="s">
        <v>43</v>
      </c>
      <c r="B35" s="60"/>
      <c r="C35" s="71">
        <v>246102</v>
      </c>
      <c r="D35" s="72">
        <v>228771</v>
      </c>
      <c r="E35" s="72">
        <v>347450</v>
      </c>
      <c r="F35" s="65">
        <v>158934</v>
      </c>
      <c r="G35" s="65">
        <v>350000</v>
      </c>
      <c r="H35" s="65">
        <v>350000</v>
      </c>
      <c r="I35" s="65">
        <v>350000</v>
      </c>
    </row>
    <row r="36" spans="1:9" x14ac:dyDescent="0.25">
      <c r="A36" s="69"/>
      <c r="B36" s="70"/>
      <c r="C36" s="71"/>
      <c r="D36" s="72"/>
      <c r="E36" s="72"/>
      <c r="F36" s="65"/>
      <c r="G36" s="65"/>
      <c r="H36" s="65"/>
      <c r="I36" s="65"/>
    </row>
    <row r="37" spans="1:9" x14ac:dyDescent="0.25">
      <c r="A37" s="59" t="s">
        <v>44</v>
      </c>
      <c r="B37" s="73"/>
      <c r="C37" s="74">
        <f>C33-C35</f>
        <v>-220747</v>
      </c>
      <c r="D37" s="74">
        <f t="shared" ref="D37:I37" si="3">D33-D35</f>
        <v>-204209</v>
      </c>
      <c r="E37" s="74">
        <f t="shared" si="3"/>
        <v>-310720</v>
      </c>
      <c r="F37" s="75">
        <f t="shared" si="3"/>
        <v>-106726</v>
      </c>
      <c r="G37" s="75">
        <f t="shared" si="3"/>
        <v>-302792</v>
      </c>
      <c r="H37" s="75">
        <f t="shared" si="3"/>
        <v>-292792</v>
      </c>
      <c r="I37" s="75">
        <f t="shared" si="3"/>
        <v>-282792</v>
      </c>
    </row>
    <row r="38" spans="1:9" x14ac:dyDescent="0.25">
      <c r="A38" s="76"/>
      <c r="B38" s="76"/>
      <c r="C38" s="77"/>
      <c r="D38" s="77"/>
      <c r="E38" s="77"/>
      <c r="F38" s="77"/>
      <c r="G38" s="77"/>
      <c r="H38" s="77"/>
      <c r="I38" s="77"/>
    </row>
    <row r="39" spans="1:9" x14ac:dyDescent="0.25">
      <c r="A39" s="78" t="s">
        <v>45</v>
      </c>
      <c r="B39" s="28"/>
      <c r="C39" s="79"/>
      <c r="D39" s="79"/>
      <c r="E39" s="79"/>
      <c r="F39" s="79"/>
      <c r="G39" s="79"/>
      <c r="H39" s="79"/>
      <c r="I39" s="79"/>
    </row>
    <row r="40" spans="1:9" x14ac:dyDescent="0.25">
      <c r="A40" s="80" t="s">
        <v>46</v>
      </c>
      <c r="B40" s="70"/>
      <c r="C40" s="72"/>
      <c r="D40" s="72"/>
      <c r="E40" s="72"/>
      <c r="F40" s="72"/>
      <c r="G40" s="72"/>
      <c r="H40" s="72"/>
      <c r="I40" s="72"/>
    </row>
    <row r="41" spans="1:9" x14ac:dyDescent="0.25">
      <c r="A41" s="59"/>
      <c r="B41" s="60"/>
      <c r="C41" s="65"/>
      <c r="D41" s="65"/>
      <c r="E41" s="65"/>
      <c r="F41" s="65"/>
      <c r="G41" s="65"/>
      <c r="H41" s="65"/>
      <c r="I41" s="65"/>
    </row>
    <row r="42" spans="1:9" x14ac:dyDescent="0.25">
      <c r="A42" s="59" t="s">
        <v>47</v>
      </c>
      <c r="B42" s="60"/>
      <c r="C42" s="65"/>
      <c r="D42" s="65"/>
      <c r="E42" s="65"/>
      <c r="F42" s="65"/>
      <c r="G42" s="65"/>
      <c r="H42" s="65"/>
      <c r="I42" s="65"/>
    </row>
    <row r="43" spans="1:9" x14ac:dyDescent="0.25">
      <c r="A43" s="59"/>
      <c r="B43" s="60"/>
      <c r="C43" s="65"/>
      <c r="D43" s="65"/>
      <c r="E43" s="65"/>
      <c r="F43" s="65"/>
      <c r="G43" s="65"/>
      <c r="H43" s="65"/>
      <c r="I43" s="65"/>
    </row>
    <row r="44" spans="1:9" x14ac:dyDescent="0.25">
      <c r="A44" s="112" t="s">
        <v>48</v>
      </c>
      <c r="B44" s="73"/>
      <c r="C44" s="65"/>
      <c r="D44" s="65"/>
      <c r="E44" s="65"/>
      <c r="F44" s="65"/>
      <c r="G44" s="65"/>
      <c r="H44" s="65"/>
      <c r="I44" s="65"/>
    </row>
    <row r="45" spans="1:9" x14ac:dyDescent="0.25">
      <c r="A45" s="113" t="s">
        <v>49</v>
      </c>
      <c r="B45" s="114"/>
      <c r="C45" s="65"/>
      <c r="D45" s="65"/>
      <c r="E45" s="65"/>
      <c r="F45" s="65"/>
      <c r="G45" s="65"/>
      <c r="H45" s="65"/>
      <c r="I45" s="65"/>
    </row>
    <row r="46" spans="1:9" x14ac:dyDescent="0.25">
      <c r="A46" s="6"/>
      <c r="B46" s="6"/>
      <c r="C46" s="6"/>
      <c r="D46" s="6"/>
      <c r="E46" s="6"/>
      <c r="F46" s="6"/>
      <c r="G46" s="6"/>
      <c r="H46" s="6"/>
      <c r="I46" s="6"/>
    </row>
    <row r="47" spans="1:9" x14ac:dyDescent="0.25">
      <c r="A47" s="6"/>
      <c r="B47" s="6"/>
      <c r="C47" s="6"/>
      <c r="D47" s="6"/>
      <c r="E47" s="6"/>
      <c r="F47" s="6"/>
      <c r="G47" s="6"/>
      <c r="H47" s="6"/>
      <c r="I47" s="6"/>
    </row>
  </sheetData>
  <sheetProtection selectLockedCells="1"/>
  <mergeCells count="1">
    <mergeCell ref="A18:I18"/>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4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5747AC-6602-4C24-A87A-4C59FECD6306}">
  <sheetPr>
    <pageSetUpPr fitToPage="1"/>
  </sheetPr>
  <dimension ref="A1:L47"/>
  <sheetViews>
    <sheetView zoomScaleNormal="100" workbookViewId="0">
      <selection activeCell="B5" sqref="B5"/>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8" t="s">
        <v>518</v>
      </c>
      <c r="I2" s="28"/>
    </row>
    <row r="3" spans="1:9" x14ac:dyDescent="0.25">
      <c r="A3" s="6" t="s">
        <v>4</v>
      </c>
      <c r="B3" s="28" t="s">
        <v>136</v>
      </c>
      <c r="C3" s="28"/>
      <c r="D3" s="28"/>
      <c r="E3" s="7"/>
      <c r="F3" s="6"/>
      <c r="G3" s="57" t="s">
        <v>6</v>
      </c>
      <c r="H3" s="29" t="s">
        <v>519</v>
      </c>
      <c r="I3" s="29"/>
    </row>
    <row r="4" spans="1:9" ht="14.5" x14ac:dyDescent="0.35">
      <c r="A4" s="6" t="s">
        <v>8</v>
      </c>
      <c r="B4" s="118" t="s">
        <v>640</v>
      </c>
      <c r="C4" s="28"/>
      <c r="D4" s="28"/>
      <c r="E4" s="7"/>
      <c r="F4" s="6"/>
      <c r="G4" s="57" t="s">
        <v>10</v>
      </c>
      <c r="H4" s="28" t="s">
        <v>11</v>
      </c>
      <c r="I4" s="28"/>
    </row>
    <row r="5" spans="1:9" x14ac:dyDescent="0.25">
      <c r="A5" s="6" t="s">
        <v>12</v>
      </c>
      <c r="B5" s="26" t="s">
        <v>143</v>
      </c>
      <c r="C5" s="29"/>
      <c r="D5" s="29"/>
      <c r="E5" s="7"/>
      <c r="F5" s="6"/>
      <c r="G5" s="57" t="s">
        <v>14</v>
      </c>
      <c r="H5" s="29" t="s">
        <v>520</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86" t="s">
        <v>521</v>
      </c>
      <c r="B9" s="6"/>
      <c r="C9" s="7"/>
      <c r="D9" s="7"/>
      <c r="E9" s="7"/>
      <c r="F9" s="7"/>
      <c r="G9" s="7"/>
      <c r="H9" s="7"/>
      <c r="I9" s="7"/>
    </row>
    <row r="10" spans="1:9" x14ac:dyDescent="0.25">
      <c r="A10" s="6" t="s">
        <v>18</v>
      </c>
      <c r="B10" s="6"/>
      <c r="C10" s="7"/>
      <c r="D10" s="7"/>
      <c r="E10" s="7"/>
      <c r="F10" s="7"/>
      <c r="G10" s="7"/>
      <c r="H10" s="7"/>
      <c r="I10" s="7"/>
    </row>
    <row r="11" spans="1:9" x14ac:dyDescent="0.25">
      <c r="A11" s="38" t="s">
        <v>490</v>
      </c>
      <c r="B11" s="6"/>
      <c r="C11" s="7"/>
      <c r="D11" s="7"/>
      <c r="E11" s="7"/>
      <c r="F11" s="7"/>
      <c r="G11" s="7"/>
      <c r="H11" s="7"/>
      <c r="I11" s="7"/>
    </row>
    <row r="12" spans="1:9" x14ac:dyDescent="0.25">
      <c r="A12" s="6" t="s">
        <v>20</v>
      </c>
      <c r="B12" s="6"/>
      <c r="C12" s="7"/>
      <c r="D12" s="7"/>
      <c r="E12" s="7"/>
      <c r="F12" s="7"/>
      <c r="G12" s="7"/>
      <c r="H12" s="7"/>
      <c r="I12" s="7"/>
    </row>
    <row r="13" spans="1:9" x14ac:dyDescent="0.25">
      <c r="A13" s="54" t="s">
        <v>522</v>
      </c>
      <c r="B13" s="6"/>
      <c r="C13" s="7"/>
      <c r="D13" s="7"/>
      <c r="E13" s="7"/>
      <c r="F13" s="7"/>
      <c r="G13" s="7"/>
      <c r="H13" s="7"/>
      <c r="I13" s="7"/>
    </row>
    <row r="14" spans="1:9" x14ac:dyDescent="0.25">
      <c r="A14" s="5" t="s">
        <v>22</v>
      </c>
      <c r="B14" s="6"/>
      <c r="C14" s="7"/>
      <c r="D14" s="7"/>
      <c r="E14" s="7"/>
      <c r="F14" s="7"/>
      <c r="G14" s="7"/>
      <c r="H14" s="7"/>
      <c r="I14" s="7"/>
    </row>
    <row r="15" spans="1:9" x14ac:dyDescent="0.25">
      <c r="A15" s="6"/>
      <c r="B15" s="6"/>
      <c r="C15" s="7"/>
      <c r="D15" s="7"/>
      <c r="E15" s="7"/>
      <c r="F15" s="7"/>
      <c r="G15" s="7"/>
      <c r="H15" s="7"/>
      <c r="I15" s="7"/>
    </row>
    <row r="16" spans="1:9" x14ac:dyDescent="0.25">
      <c r="A16" s="5" t="s">
        <v>23</v>
      </c>
      <c r="B16" s="6"/>
      <c r="C16" s="7"/>
      <c r="D16" s="7"/>
      <c r="E16" s="7"/>
      <c r="F16" s="7"/>
      <c r="G16" s="7"/>
      <c r="H16" s="7"/>
      <c r="I16" s="7"/>
    </row>
    <row r="17" spans="1:12" x14ac:dyDescent="0.25">
      <c r="A17" s="40"/>
      <c r="B17" s="7"/>
      <c r="C17" s="7"/>
      <c r="D17" s="7"/>
      <c r="E17" s="7"/>
      <c r="F17" s="7"/>
      <c r="G17" s="7"/>
      <c r="H17" s="7"/>
      <c r="I17" s="7"/>
    </row>
    <row r="18" spans="1:12" ht="13" x14ac:dyDescent="0.3">
      <c r="A18" s="119" t="s">
        <v>25</v>
      </c>
      <c r="B18" s="120"/>
      <c r="C18" s="120"/>
      <c r="D18" s="120"/>
      <c r="E18" s="120"/>
      <c r="F18" s="120"/>
      <c r="G18" s="120"/>
      <c r="H18" s="120"/>
      <c r="I18" s="121"/>
    </row>
    <row r="19" spans="1:12" x14ac:dyDescent="0.25">
      <c r="A19" s="59"/>
      <c r="B19" s="60"/>
      <c r="C19" s="61" t="s">
        <v>26</v>
      </c>
      <c r="D19" s="61" t="s">
        <v>27</v>
      </c>
      <c r="E19" s="61" t="s">
        <v>28</v>
      </c>
      <c r="F19" s="61" t="s">
        <v>29</v>
      </c>
      <c r="G19" s="61" t="s">
        <v>30</v>
      </c>
      <c r="H19" s="61" t="s">
        <v>31</v>
      </c>
      <c r="I19" s="61" t="s">
        <v>32</v>
      </c>
    </row>
    <row r="20" spans="1:12" x14ac:dyDescent="0.25">
      <c r="A20" s="59"/>
      <c r="B20" s="60"/>
      <c r="C20" s="62" t="s">
        <v>33</v>
      </c>
      <c r="D20" s="63" t="s">
        <v>33</v>
      </c>
      <c r="E20" s="62" t="s">
        <v>33</v>
      </c>
      <c r="F20" s="62" t="s">
        <v>33</v>
      </c>
      <c r="G20" s="62" t="s">
        <v>34</v>
      </c>
      <c r="H20" s="62" t="s">
        <v>34</v>
      </c>
      <c r="I20" s="62" t="s">
        <v>34</v>
      </c>
    </row>
    <row r="21" spans="1:12" x14ac:dyDescent="0.25">
      <c r="A21" s="59" t="s">
        <v>35</v>
      </c>
      <c r="B21" s="60"/>
      <c r="C21" s="64"/>
      <c r="D21" s="65"/>
      <c r="E21" s="65"/>
      <c r="F21" s="65"/>
      <c r="G21" s="65"/>
      <c r="H21" s="65">
        <v>0</v>
      </c>
      <c r="I21" s="65">
        <v>0</v>
      </c>
    </row>
    <row r="22" spans="1:12" x14ac:dyDescent="0.25">
      <c r="A22" s="59" t="s">
        <v>36</v>
      </c>
      <c r="B22" s="60"/>
      <c r="C22" s="64">
        <v>484</v>
      </c>
      <c r="D22" s="65">
        <f t="shared" ref="D22:I22" si="0">C33</f>
        <v>484</v>
      </c>
      <c r="E22" s="65">
        <f t="shared" si="0"/>
        <v>202</v>
      </c>
      <c r="F22" s="65">
        <f t="shared" si="0"/>
        <v>1658</v>
      </c>
      <c r="G22" s="65">
        <f t="shared" si="0"/>
        <v>0</v>
      </c>
      <c r="H22" s="65">
        <f t="shared" si="0"/>
        <v>0</v>
      </c>
      <c r="I22" s="65">
        <f t="shared" si="0"/>
        <v>0</v>
      </c>
    </row>
    <row r="23" spans="1:12" x14ac:dyDescent="0.25">
      <c r="A23" s="59" t="s">
        <v>37</v>
      </c>
      <c r="B23" s="60"/>
      <c r="C23" s="64">
        <v>394</v>
      </c>
      <c r="D23" s="65">
        <v>2954</v>
      </c>
      <c r="E23" s="65">
        <v>1456</v>
      </c>
      <c r="F23" s="65">
        <v>94712</v>
      </c>
      <c r="G23" s="65">
        <v>94285</v>
      </c>
      <c r="H23" s="65">
        <v>0</v>
      </c>
      <c r="I23" s="65">
        <v>0</v>
      </c>
      <c r="K23" s="55"/>
      <c r="L23" s="55"/>
    </row>
    <row r="24" spans="1:12" x14ac:dyDescent="0.25">
      <c r="A24" s="59" t="s">
        <v>38</v>
      </c>
      <c r="B24" s="60"/>
      <c r="C24" s="64">
        <v>394</v>
      </c>
      <c r="D24" s="65">
        <v>3236</v>
      </c>
      <c r="E24" s="65">
        <v>0</v>
      </c>
      <c r="F24" s="64">
        <v>96370</v>
      </c>
      <c r="G24" s="65">
        <v>94285</v>
      </c>
      <c r="H24" s="65">
        <v>0</v>
      </c>
      <c r="I24" s="65">
        <v>0</v>
      </c>
      <c r="K24" s="55"/>
    </row>
    <row r="25" spans="1:12" x14ac:dyDescent="0.25">
      <c r="A25" s="59"/>
      <c r="B25" s="60"/>
      <c r="C25" s="64"/>
      <c r="D25" s="65"/>
      <c r="E25" s="65"/>
      <c r="F25" s="65"/>
      <c r="G25" s="65"/>
      <c r="H25" s="65"/>
      <c r="I25" s="65"/>
    </row>
    <row r="26" spans="1:12" x14ac:dyDescent="0.25">
      <c r="A26" s="59" t="s">
        <v>39</v>
      </c>
      <c r="B26" s="29"/>
      <c r="C26" s="66"/>
      <c r="D26" s="66"/>
      <c r="E26" s="66"/>
      <c r="F26" s="66"/>
      <c r="G26" s="66"/>
      <c r="H26" s="66"/>
      <c r="I26" s="64"/>
    </row>
    <row r="27" spans="1:12" x14ac:dyDescent="0.25">
      <c r="A27" s="67" t="s">
        <v>40</v>
      </c>
      <c r="B27" s="60"/>
      <c r="C27" s="64"/>
      <c r="D27" s="68"/>
      <c r="E27" s="66"/>
      <c r="F27" s="66"/>
      <c r="G27" s="66"/>
      <c r="H27" s="66"/>
      <c r="I27" s="64"/>
    </row>
    <row r="28" spans="1:12" x14ac:dyDescent="0.25">
      <c r="A28" s="69"/>
      <c r="B28" s="70"/>
      <c r="C28" s="64"/>
      <c r="D28" s="65"/>
      <c r="E28" s="65"/>
      <c r="F28" s="65"/>
      <c r="G28" s="65"/>
      <c r="H28" s="65"/>
      <c r="I28" s="65"/>
    </row>
    <row r="29" spans="1:12" x14ac:dyDescent="0.25">
      <c r="A29" s="69"/>
      <c r="B29" s="70"/>
      <c r="C29" s="64"/>
      <c r="D29" s="65"/>
      <c r="E29" s="65"/>
      <c r="F29" s="65"/>
      <c r="G29" s="65"/>
      <c r="H29" s="65"/>
      <c r="I29" s="65"/>
    </row>
    <row r="30" spans="1:12" x14ac:dyDescent="0.25">
      <c r="A30" s="69"/>
      <c r="B30" s="70"/>
      <c r="C30" s="64"/>
      <c r="D30" s="65"/>
      <c r="E30" s="65"/>
      <c r="F30" s="65"/>
      <c r="G30" s="65"/>
      <c r="H30" s="65"/>
      <c r="I30" s="65"/>
    </row>
    <row r="31" spans="1:12" x14ac:dyDescent="0.25">
      <c r="A31" s="59" t="s">
        <v>41</v>
      </c>
      <c r="B31" s="60"/>
      <c r="C31" s="64">
        <f t="shared" ref="C31:I31" si="1">SUM(C28:C30)</f>
        <v>0</v>
      </c>
      <c r="D31" s="64">
        <f t="shared" si="1"/>
        <v>0</v>
      </c>
      <c r="E31" s="64">
        <f t="shared" si="1"/>
        <v>0</v>
      </c>
      <c r="F31" s="64">
        <f t="shared" si="1"/>
        <v>0</v>
      </c>
      <c r="G31" s="64">
        <f t="shared" si="1"/>
        <v>0</v>
      </c>
      <c r="H31" s="64">
        <f t="shared" si="1"/>
        <v>0</v>
      </c>
      <c r="I31" s="64">
        <f t="shared" si="1"/>
        <v>0</v>
      </c>
    </row>
    <row r="32" spans="1:12" x14ac:dyDescent="0.25">
      <c r="A32" s="59"/>
      <c r="B32" s="60"/>
      <c r="C32" s="64"/>
      <c r="D32" s="65"/>
      <c r="E32" s="65"/>
      <c r="F32" s="65"/>
      <c r="G32" s="65"/>
      <c r="H32" s="65"/>
      <c r="I32" s="65"/>
    </row>
    <row r="33" spans="1:9" x14ac:dyDescent="0.25">
      <c r="A33" s="59" t="s">
        <v>42</v>
      </c>
      <c r="B33" s="60"/>
      <c r="C33" s="64">
        <f>+C22+C23-C24+C31</f>
        <v>484</v>
      </c>
      <c r="D33" s="64">
        <f t="shared" ref="D33:I33" si="2">+D22+D23-D24+D31</f>
        <v>202</v>
      </c>
      <c r="E33" s="64">
        <f>+E22+E23-E24+E31</f>
        <v>1658</v>
      </c>
      <c r="F33" s="64">
        <f t="shared" si="2"/>
        <v>0</v>
      </c>
      <c r="G33" s="64">
        <f>+G22+G23-G24+G31</f>
        <v>0</v>
      </c>
      <c r="H33" s="64">
        <f>+H22+H23-H24+H31</f>
        <v>0</v>
      </c>
      <c r="I33" s="64">
        <f t="shared" si="2"/>
        <v>0</v>
      </c>
    </row>
    <row r="34" spans="1:9" x14ac:dyDescent="0.25">
      <c r="A34" s="69"/>
      <c r="B34" s="70"/>
      <c r="C34" s="71"/>
      <c r="D34" s="72"/>
      <c r="E34" s="72"/>
      <c r="F34" s="65"/>
      <c r="G34" s="65"/>
      <c r="H34" s="65"/>
      <c r="I34" s="65"/>
    </row>
    <row r="35" spans="1:9" x14ac:dyDescent="0.25">
      <c r="A35" s="59" t="s">
        <v>43</v>
      </c>
      <c r="B35" s="60"/>
      <c r="C35" s="71">
        <v>0</v>
      </c>
      <c r="D35" s="72">
        <v>0</v>
      </c>
      <c r="E35" s="72">
        <v>0</v>
      </c>
      <c r="F35" s="65">
        <v>94285</v>
      </c>
      <c r="G35" s="65">
        <v>0</v>
      </c>
      <c r="H35" s="65">
        <v>0</v>
      </c>
      <c r="I35" s="65">
        <v>0</v>
      </c>
    </row>
    <row r="36" spans="1:9" x14ac:dyDescent="0.25">
      <c r="A36" s="69"/>
      <c r="B36" s="70"/>
      <c r="C36" s="71"/>
      <c r="D36" s="72"/>
      <c r="E36" s="72"/>
      <c r="F36" s="65"/>
      <c r="G36" s="65"/>
      <c r="H36" s="65"/>
      <c r="I36" s="65"/>
    </row>
    <row r="37" spans="1:9" x14ac:dyDescent="0.25">
      <c r="A37" s="59" t="s">
        <v>44</v>
      </c>
      <c r="B37" s="73"/>
      <c r="C37" s="74">
        <f>C33-C35</f>
        <v>484</v>
      </c>
      <c r="D37" s="74">
        <f t="shared" ref="D37:I37" si="3">D33-D35</f>
        <v>202</v>
      </c>
      <c r="E37" s="74">
        <f t="shared" si="3"/>
        <v>1658</v>
      </c>
      <c r="F37" s="75">
        <f t="shared" si="3"/>
        <v>-94285</v>
      </c>
      <c r="G37" s="75">
        <f t="shared" si="3"/>
        <v>0</v>
      </c>
      <c r="H37" s="75">
        <f t="shared" si="3"/>
        <v>0</v>
      </c>
      <c r="I37" s="75">
        <f t="shared" si="3"/>
        <v>0</v>
      </c>
    </row>
    <row r="38" spans="1:9" x14ac:dyDescent="0.25">
      <c r="A38" s="76"/>
      <c r="B38" s="76"/>
      <c r="C38" s="77"/>
      <c r="D38" s="77"/>
      <c r="E38" s="77"/>
      <c r="F38" s="77"/>
      <c r="G38" s="77"/>
      <c r="H38" s="77"/>
      <c r="I38" s="77"/>
    </row>
    <row r="39" spans="1:9" x14ac:dyDescent="0.25">
      <c r="A39" s="78" t="s">
        <v>45</v>
      </c>
      <c r="B39" s="28"/>
      <c r="C39" s="79"/>
      <c r="D39" s="79"/>
      <c r="E39" s="79"/>
      <c r="F39" s="79"/>
      <c r="G39" s="79"/>
      <c r="H39" s="79"/>
      <c r="I39" s="79"/>
    </row>
    <row r="40" spans="1:9" x14ac:dyDescent="0.25">
      <c r="A40" s="80" t="s">
        <v>46</v>
      </c>
      <c r="B40" s="70"/>
      <c r="C40" s="72"/>
      <c r="D40" s="72"/>
      <c r="E40" s="72"/>
      <c r="F40" s="72"/>
      <c r="G40" s="72"/>
      <c r="H40" s="72"/>
      <c r="I40" s="72"/>
    </row>
    <row r="41" spans="1:9" x14ac:dyDescent="0.25">
      <c r="A41" s="59"/>
      <c r="B41" s="60"/>
      <c r="C41" s="65"/>
      <c r="D41" s="65"/>
      <c r="E41" s="65"/>
      <c r="F41" s="65"/>
      <c r="G41" s="65"/>
      <c r="H41" s="65"/>
      <c r="I41" s="65"/>
    </row>
    <row r="42" spans="1:9" x14ac:dyDescent="0.25">
      <c r="A42" s="59" t="s">
        <v>47</v>
      </c>
      <c r="B42" s="60"/>
      <c r="C42" s="65"/>
      <c r="D42" s="65"/>
      <c r="E42" s="65"/>
      <c r="F42" s="65"/>
      <c r="G42" s="65"/>
      <c r="H42" s="65"/>
      <c r="I42" s="65"/>
    </row>
    <row r="43" spans="1:9" x14ac:dyDescent="0.25">
      <c r="A43" s="59"/>
      <c r="B43" s="60"/>
      <c r="C43" s="65"/>
      <c r="D43" s="65"/>
      <c r="E43" s="65"/>
      <c r="F43" s="65"/>
      <c r="G43" s="65"/>
      <c r="H43" s="65"/>
      <c r="I43" s="65"/>
    </row>
    <row r="44" spans="1:9" x14ac:dyDescent="0.25">
      <c r="A44" s="112" t="s">
        <v>48</v>
      </c>
      <c r="B44" s="73"/>
      <c r="C44" s="65"/>
      <c r="D44" s="65"/>
      <c r="E44" s="65"/>
      <c r="F44" s="65"/>
      <c r="G44" s="65"/>
      <c r="H44" s="65"/>
      <c r="I44" s="65"/>
    </row>
    <row r="45" spans="1:9" x14ac:dyDescent="0.25">
      <c r="A45" s="113" t="s">
        <v>49</v>
      </c>
      <c r="B45" s="114"/>
      <c r="C45" s="65"/>
      <c r="D45" s="65"/>
      <c r="E45" s="65"/>
      <c r="F45" s="65"/>
      <c r="G45" s="65"/>
      <c r="H45" s="65"/>
      <c r="I45" s="65"/>
    </row>
    <row r="46" spans="1:9" x14ac:dyDescent="0.25">
      <c r="A46" s="6"/>
      <c r="B46" s="6"/>
      <c r="C46" s="6"/>
      <c r="D46" s="6"/>
      <c r="E46" s="6"/>
      <c r="F46" s="6"/>
      <c r="G46" s="6"/>
      <c r="H46" s="6"/>
      <c r="I46" s="6"/>
    </row>
    <row r="47" spans="1:9" x14ac:dyDescent="0.25">
      <c r="A47" s="6"/>
      <c r="B47" s="6"/>
      <c r="C47" s="6"/>
      <c r="D47" s="6"/>
      <c r="E47" s="6"/>
      <c r="F47" s="6"/>
      <c r="G47" s="6"/>
      <c r="H47" s="6"/>
      <c r="I47" s="6"/>
    </row>
  </sheetData>
  <sheetProtection selectLockedCells="1"/>
  <mergeCells count="1">
    <mergeCell ref="A18:I18"/>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4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A0AA6-CEFF-4F75-95AB-6EA1D6C34AEC}">
  <sheetPr>
    <pageSetUpPr fitToPage="1"/>
  </sheetPr>
  <dimension ref="A1:I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8" t="s">
        <v>386</v>
      </c>
      <c r="I2" s="28"/>
    </row>
    <row r="3" spans="1:9" x14ac:dyDescent="0.25">
      <c r="A3" s="6" t="s">
        <v>4</v>
      </c>
      <c r="B3" s="28" t="s">
        <v>358</v>
      </c>
      <c r="C3" s="28"/>
      <c r="D3" s="28"/>
      <c r="E3" s="7"/>
      <c r="F3" s="6"/>
      <c r="G3" s="57" t="s">
        <v>6</v>
      </c>
      <c r="H3" s="29" t="s">
        <v>385</v>
      </c>
      <c r="I3" s="29"/>
    </row>
    <row r="4" spans="1:9" x14ac:dyDescent="0.25">
      <c r="A4" s="6" t="s">
        <v>8</v>
      </c>
      <c r="B4" s="28" t="s">
        <v>387</v>
      </c>
      <c r="C4" s="28"/>
      <c r="D4" s="28"/>
      <c r="E4" s="7"/>
      <c r="F4" s="6"/>
      <c r="G4" s="57" t="s">
        <v>10</v>
      </c>
      <c r="H4" s="28" t="s">
        <v>11</v>
      </c>
      <c r="I4" s="28"/>
    </row>
    <row r="5" spans="1:9" x14ac:dyDescent="0.25">
      <c r="A5" s="6" t="s">
        <v>12</v>
      </c>
      <c r="B5" s="28" t="s">
        <v>391</v>
      </c>
      <c r="C5" s="29"/>
      <c r="D5" s="29"/>
      <c r="E5" s="7"/>
      <c r="F5" s="6"/>
      <c r="G5" s="57" t="s">
        <v>14</v>
      </c>
      <c r="H5" s="29" t="s">
        <v>390</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6" t="s">
        <v>389</v>
      </c>
      <c r="B9" s="6"/>
      <c r="C9" s="7"/>
      <c r="D9" s="7"/>
      <c r="E9" s="7"/>
      <c r="F9" s="7"/>
      <c r="G9" s="7"/>
      <c r="H9" s="7"/>
      <c r="I9" s="7"/>
    </row>
    <row r="10" spans="1:9" x14ac:dyDescent="0.25">
      <c r="A10" s="6" t="s">
        <v>388</v>
      </c>
      <c r="B10" s="6"/>
      <c r="C10" s="7"/>
      <c r="D10" s="7"/>
      <c r="E10" s="7"/>
      <c r="F10" s="7"/>
      <c r="G10" s="7"/>
      <c r="H10" s="7"/>
      <c r="I10" s="7"/>
    </row>
    <row r="11" spans="1:9" x14ac:dyDescent="0.25">
      <c r="A11" s="6" t="s">
        <v>18</v>
      </c>
      <c r="B11" s="6"/>
      <c r="C11" s="7"/>
      <c r="D11" s="7"/>
      <c r="E11" s="7"/>
      <c r="F11" s="7"/>
      <c r="G11" s="7"/>
      <c r="H11" s="7"/>
      <c r="I11" s="7"/>
    </row>
    <row r="12" spans="1:9" x14ac:dyDescent="0.25">
      <c r="A12" s="6"/>
      <c r="B12" s="6"/>
      <c r="C12" s="7"/>
      <c r="D12" s="7"/>
      <c r="E12" s="7"/>
      <c r="F12" s="7"/>
      <c r="G12" s="7"/>
      <c r="H12" s="7"/>
      <c r="I12" s="7"/>
    </row>
    <row r="13" spans="1:9" x14ac:dyDescent="0.25">
      <c r="A13" s="6" t="s">
        <v>20</v>
      </c>
      <c r="B13" s="6"/>
      <c r="C13" s="7"/>
      <c r="D13" s="6"/>
      <c r="E13" s="7"/>
      <c r="F13" s="7"/>
      <c r="G13" s="7"/>
      <c r="H13" s="7"/>
      <c r="I13" s="7"/>
    </row>
    <row r="14" spans="1:9" x14ac:dyDescent="0.25">
      <c r="A14" s="7" t="s">
        <v>387</v>
      </c>
      <c r="B14" s="6"/>
      <c r="C14" s="7"/>
      <c r="D14" s="7"/>
      <c r="E14" s="7"/>
      <c r="F14" s="7"/>
      <c r="G14" s="7"/>
      <c r="H14" s="7"/>
      <c r="I14" s="7"/>
    </row>
    <row r="15" spans="1:9" x14ac:dyDescent="0.25">
      <c r="A15" s="5" t="s">
        <v>22</v>
      </c>
      <c r="B15" s="6"/>
      <c r="C15" s="7"/>
      <c r="D15" s="7"/>
      <c r="E15" s="7"/>
      <c r="F15" s="7"/>
      <c r="G15" s="7"/>
      <c r="H15" s="7"/>
      <c r="I15" s="7"/>
    </row>
    <row r="16" spans="1:9" x14ac:dyDescent="0.25">
      <c r="A16" s="6"/>
      <c r="B16" s="6"/>
      <c r="C16" s="7"/>
      <c r="D16" s="7"/>
      <c r="E16" s="7"/>
      <c r="F16" s="7"/>
      <c r="G16" s="7"/>
      <c r="H16" s="7"/>
      <c r="I16" s="7"/>
    </row>
    <row r="17" spans="1:9" x14ac:dyDescent="0.25">
      <c r="A17" s="5" t="s">
        <v>23</v>
      </c>
      <c r="B17" s="6"/>
      <c r="C17" s="7"/>
      <c r="D17" s="7"/>
      <c r="E17" s="7"/>
      <c r="F17" s="7"/>
      <c r="G17" s="7"/>
      <c r="H17" s="7"/>
      <c r="I17" s="7"/>
    </row>
    <row r="18" spans="1:9" x14ac:dyDescent="0.25">
      <c r="A18" s="7"/>
      <c r="B18" s="7"/>
      <c r="C18" s="7"/>
      <c r="D18" s="7"/>
      <c r="E18" s="7"/>
      <c r="F18" s="7"/>
      <c r="G18" s="7"/>
      <c r="H18" s="7"/>
      <c r="I18" s="7"/>
    </row>
    <row r="19" spans="1:9" ht="13" x14ac:dyDescent="0.3">
      <c r="A19" s="119" t="s">
        <v>25</v>
      </c>
      <c r="B19" s="120"/>
      <c r="C19" s="120"/>
      <c r="D19" s="120"/>
      <c r="E19" s="120"/>
      <c r="F19" s="120"/>
      <c r="G19" s="120"/>
      <c r="H19" s="120"/>
      <c r="I19" s="121"/>
    </row>
    <row r="20" spans="1:9" x14ac:dyDescent="0.25">
      <c r="A20" s="59"/>
      <c r="B20" s="60"/>
      <c r="C20" s="61" t="s">
        <v>26</v>
      </c>
      <c r="D20" s="61" t="s">
        <v>27</v>
      </c>
      <c r="E20" s="61" t="s">
        <v>28</v>
      </c>
      <c r="F20" s="61" t="s">
        <v>29</v>
      </c>
      <c r="G20" s="61" t="s">
        <v>30</v>
      </c>
      <c r="H20" s="61" t="s">
        <v>31</v>
      </c>
      <c r="I20" s="61" t="s">
        <v>32</v>
      </c>
    </row>
    <row r="21" spans="1:9" x14ac:dyDescent="0.25">
      <c r="A21" s="59"/>
      <c r="B21" s="60"/>
      <c r="C21" s="62" t="s">
        <v>33</v>
      </c>
      <c r="D21" s="63" t="s">
        <v>33</v>
      </c>
      <c r="E21" s="62" t="s">
        <v>33</v>
      </c>
      <c r="F21" s="62" t="s">
        <v>33</v>
      </c>
      <c r="G21" s="62" t="s">
        <v>34</v>
      </c>
      <c r="H21" s="62" t="s">
        <v>34</v>
      </c>
      <c r="I21" s="62" t="s">
        <v>34</v>
      </c>
    </row>
    <row r="22" spans="1:9" x14ac:dyDescent="0.25">
      <c r="A22" s="59" t="s">
        <v>35</v>
      </c>
      <c r="B22" s="60"/>
      <c r="C22" s="64">
        <v>833925</v>
      </c>
      <c r="D22" s="65">
        <v>148161</v>
      </c>
      <c r="E22" s="65"/>
      <c r="F22" s="65"/>
      <c r="G22" s="65"/>
      <c r="H22" s="65"/>
      <c r="I22" s="65"/>
    </row>
    <row r="23" spans="1:9" x14ac:dyDescent="0.25">
      <c r="A23" s="59" t="s">
        <v>36</v>
      </c>
      <c r="B23" s="60"/>
      <c r="C23" s="64">
        <v>327</v>
      </c>
      <c r="D23" s="65">
        <f t="shared" ref="D23:I23" si="0">C34</f>
        <v>25517</v>
      </c>
      <c r="E23" s="65">
        <f t="shared" si="0"/>
        <v>0</v>
      </c>
      <c r="F23" s="65">
        <f t="shared" si="0"/>
        <v>0</v>
      </c>
      <c r="G23" s="65">
        <f t="shared" si="0"/>
        <v>0</v>
      </c>
      <c r="H23" s="65">
        <f t="shared" si="0"/>
        <v>0</v>
      </c>
      <c r="I23" s="65">
        <f t="shared" si="0"/>
        <v>0</v>
      </c>
    </row>
    <row r="24" spans="1:9" x14ac:dyDescent="0.25">
      <c r="A24" s="59" t="s">
        <v>37</v>
      </c>
      <c r="B24" s="60"/>
      <c r="C24" s="64">
        <v>95086</v>
      </c>
      <c r="D24" s="65">
        <v>111182</v>
      </c>
      <c r="E24" s="65">
        <v>130122</v>
      </c>
      <c r="F24" s="65">
        <v>6120</v>
      </c>
      <c r="G24" s="65"/>
      <c r="H24" s="65"/>
      <c r="I24" s="65"/>
    </row>
    <row r="25" spans="1:9" x14ac:dyDescent="0.25">
      <c r="A25" s="59" t="s">
        <v>38</v>
      </c>
      <c r="B25" s="60"/>
      <c r="C25" s="64">
        <v>69896</v>
      </c>
      <c r="D25" s="65">
        <v>136699</v>
      </c>
      <c r="E25" s="65">
        <v>130122</v>
      </c>
      <c r="F25" s="64">
        <v>6120</v>
      </c>
      <c r="G25" s="65"/>
      <c r="H25" s="65"/>
      <c r="I25" s="65"/>
    </row>
    <row r="26" spans="1:9" x14ac:dyDescent="0.25">
      <c r="A26" s="59"/>
      <c r="B26" s="60"/>
      <c r="C26" s="64"/>
      <c r="D26" s="65"/>
      <c r="E26" s="65"/>
      <c r="F26" s="65"/>
      <c r="G26" s="65"/>
      <c r="H26" s="65"/>
      <c r="I26" s="65"/>
    </row>
    <row r="27" spans="1:9" x14ac:dyDescent="0.25">
      <c r="A27" s="59" t="s">
        <v>39</v>
      </c>
      <c r="B27" s="29"/>
      <c r="C27" s="66"/>
      <c r="D27" s="66"/>
      <c r="E27" s="66"/>
      <c r="F27" s="66"/>
      <c r="G27" s="66"/>
      <c r="H27" s="66"/>
      <c r="I27" s="64"/>
    </row>
    <row r="28" spans="1:9" x14ac:dyDescent="0.25">
      <c r="A28" s="67" t="s">
        <v>40</v>
      </c>
      <c r="B28" s="60"/>
      <c r="C28" s="64"/>
      <c r="D28" s="68"/>
      <c r="E28" s="66"/>
      <c r="F28" s="66"/>
      <c r="G28" s="66"/>
      <c r="H28" s="66"/>
      <c r="I28" s="64"/>
    </row>
    <row r="29" spans="1:9" x14ac:dyDescent="0.25">
      <c r="A29" s="69"/>
      <c r="B29" s="70"/>
      <c r="C29" s="64">
        <v>0</v>
      </c>
      <c r="D29" s="65">
        <v>0</v>
      </c>
      <c r="E29" s="65">
        <v>0</v>
      </c>
      <c r="F29" s="65">
        <v>0</v>
      </c>
      <c r="G29" s="65"/>
      <c r="H29" s="65"/>
      <c r="I29" s="65"/>
    </row>
    <row r="30" spans="1:9" x14ac:dyDescent="0.25">
      <c r="A30" s="69"/>
      <c r="B30" s="70"/>
      <c r="C30" s="64"/>
      <c r="D30" s="65"/>
      <c r="E30" s="65"/>
      <c r="F30" s="65"/>
      <c r="G30" s="65"/>
      <c r="H30" s="65"/>
      <c r="I30" s="65"/>
    </row>
    <row r="31" spans="1:9" x14ac:dyDescent="0.25">
      <c r="A31" s="69"/>
      <c r="B31" s="70"/>
      <c r="C31" s="64"/>
      <c r="D31" s="65"/>
      <c r="E31" s="65"/>
      <c r="F31" s="65"/>
      <c r="G31" s="65"/>
      <c r="H31" s="65"/>
      <c r="I31" s="65"/>
    </row>
    <row r="32" spans="1:9" x14ac:dyDescent="0.25">
      <c r="A32" s="59" t="s">
        <v>41</v>
      </c>
      <c r="B32" s="60"/>
      <c r="C32" s="64">
        <f t="shared" ref="C32:I32" si="1">SUM(C29:C31)</f>
        <v>0</v>
      </c>
      <c r="D32" s="64">
        <f t="shared" si="1"/>
        <v>0</v>
      </c>
      <c r="E32" s="64">
        <f t="shared" si="1"/>
        <v>0</v>
      </c>
      <c r="F32" s="64">
        <f t="shared" si="1"/>
        <v>0</v>
      </c>
      <c r="G32" s="64">
        <f t="shared" si="1"/>
        <v>0</v>
      </c>
      <c r="H32" s="64">
        <f t="shared" si="1"/>
        <v>0</v>
      </c>
      <c r="I32" s="64">
        <f t="shared" si="1"/>
        <v>0</v>
      </c>
    </row>
    <row r="33" spans="1:9" x14ac:dyDescent="0.25">
      <c r="A33" s="59"/>
      <c r="B33" s="60"/>
      <c r="C33" s="64"/>
      <c r="D33" s="65"/>
      <c r="E33" s="65"/>
      <c r="F33" s="65"/>
      <c r="G33" s="65"/>
      <c r="H33" s="65"/>
      <c r="I33" s="65"/>
    </row>
    <row r="34" spans="1:9" x14ac:dyDescent="0.25">
      <c r="A34" s="59" t="s">
        <v>42</v>
      </c>
      <c r="B34" s="60"/>
      <c r="C34" s="64">
        <f t="shared" ref="C34:I34" si="2">+C23+C24-C25+C32</f>
        <v>25517</v>
      </c>
      <c r="D34" s="64">
        <f t="shared" si="2"/>
        <v>0</v>
      </c>
      <c r="E34" s="64">
        <f t="shared" si="2"/>
        <v>0</v>
      </c>
      <c r="F34" s="64">
        <f t="shared" si="2"/>
        <v>0</v>
      </c>
      <c r="G34" s="64">
        <f t="shared" si="2"/>
        <v>0</v>
      </c>
      <c r="H34" s="64">
        <f t="shared" si="2"/>
        <v>0</v>
      </c>
      <c r="I34" s="64">
        <f t="shared" si="2"/>
        <v>0</v>
      </c>
    </row>
    <row r="35" spans="1:9" x14ac:dyDescent="0.25">
      <c r="A35" s="69"/>
      <c r="B35" s="70"/>
      <c r="C35" s="71"/>
      <c r="D35" s="72"/>
      <c r="E35" s="72"/>
      <c r="F35" s="65"/>
      <c r="G35" s="65"/>
      <c r="H35" s="65"/>
      <c r="I35" s="65"/>
    </row>
    <row r="36" spans="1:9" x14ac:dyDescent="0.25">
      <c r="A36" s="59" t="s">
        <v>43</v>
      </c>
      <c r="B36" s="60"/>
      <c r="C36" s="71">
        <v>122102</v>
      </c>
      <c r="D36" s="72">
        <v>131999</v>
      </c>
      <c r="E36" s="72">
        <v>1697</v>
      </c>
      <c r="F36" s="65">
        <v>820</v>
      </c>
      <c r="G36" s="65"/>
      <c r="H36" s="65"/>
      <c r="I36" s="65"/>
    </row>
    <row r="37" spans="1:9" x14ac:dyDescent="0.25">
      <c r="A37" s="69"/>
      <c r="B37" s="70"/>
      <c r="C37" s="71"/>
      <c r="D37" s="72"/>
      <c r="E37" s="72"/>
      <c r="F37" s="65"/>
      <c r="G37" s="65"/>
      <c r="H37" s="65"/>
      <c r="I37" s="65"/>
    </row>
    <row r="38" spans="1:9" x14ac:dyDescent="0.25">
      <c r="A38" s="59" t="s">
        <v>44</v>
      </c>
      <c r="B38" s="73"/>
      <c r="C38" s="74">
        <f t="shared" ref="C38:I38" si="3">C34-C36</f>
        <v>-96585</v>
      </c>
      <c r="D38" s="74">
        <f t="shared" si="3"/>
        <v>-131999</v>
      </c>
      <c r="E38" s="74">
        <f t="shared" si="3"/>
        <v>-1697</v>
      </c>
      <c r="F38" s="75">
        <f t="shared" si="3"/>
        <v>-820</v>
      </c>
      <c r="G38" s="75">
        <f t="shared" si="3"/>
        <v>0</v>
      </c>
      <c r="H38" s="75">
        <f t="shared" si="3"/>
        <v>0</v>
      </c>
      <c r="I38" s="75">
        <f t="shared" si="3"/>
        <v>0</v>
      </c>
    </row>
    <row r="39" spans="1:9" x14ac:dyDescent="0.25">
      <c r="A39" s="76"/>
      <c r="B39" s="76"/>
      <c r="C39" s="77"/>
      <c r="D39" s="77"/>
      <c r="E39" s="77"/>
      <c r="F39" s="77"/>
      <c r="G39" s="77"/>
      <c r="H39" s="77"/>
      <c r="I39" s="77"/>
    </row>
    <row r="40" spans="1:9" x14ac:dyDescent="0.25">
      <c r="A40" s="78" t="s">
        <v>45</v>
      </c>
      <c r="B40" s="28"/>
      <c r="C40" s="79"/>
      <c r="D40" s="79"/>
      <c r="E40" s="79"/>
      <c r="F40" s="79"/>
      <c r="G40" s="79"/>
      <c r="H40" s="79"/>
      <c r="I40" s="79"/>
    </row>
    <row r="41" spans="1:9" x14ac:dyDescent="0.25">
      <c r="A41" s="80" t="s">
        <v>46</v>
      </c>
      <c r="B41" s="70"/>
      <c r="C41" s="72"/>
      <c r="D41" s="72"/>
      <c r="E41" s="72"/>
      <c r="F41" s="72"/>
      <c r="G41" s="72"/>
      <c r="H41" s="72"/>
      <c r="I41" s="72"/>
    </row>
    <row r="42" spans="1:9" x14ac:dyDescent="0.25">
      <c r="A42" s="59"/>
      <c r="B42" s="60"/>
      <c r="C42" s="65"/>
      <c r="D42" s="65"/>
      <c r="E42" s="65"/>
      <c r="F42" s="65"/>
      <c r="G42" s="65"/>
      <c r="H42" s="65"/>
      <c r="I42" s="65"/>
    </row>
    <row r="43" spans="1:9" x14ac:dyDescent="0.25">
      <c r="A43" s="59" t="s">
        <v>47</v>
      </c>
      <c r="B43" s="60"/>
      <c r="C43" s="65"/>
      <c r="D43" s="65"/>
      <c r="E43" s="65"/>
      <c r="F43" s="65"/>
      <c r="G43" s="65"/>
      <c r="H43" s="65"/>
      <c r="I43" s="65"/>
    </row>
    <row r="44" spans="1:9" x14ac:dyDescent="0.25">
      <c r="A44" s="59"/>
      <c r="B44" s="60"/>
      <c r="C44" s="65"/>
      <c r="D44" s="65"/>
      <c r="E44" s="65"/>
      <c r="F44" s="65"/>
      <c r="G44" s="65"/>
      <c r="H44" s="65"/>
      <c r="I44" s="65"/>
    </row>
    <row r="45" spans="1:9" x14ac:dyDescent="0.25">
      <c r="A45" s="112" t="s">
        <v>48</v>
      </c>
      <c r="B45" s="73"/>
      <c r="C45" s="65"/>
      <c r="D45" s="65"/>
      <c r="E45" s="65"/>
      <c r="F45" s="65"/>
      <c r="G45" s="65"/>
      <c r="H45" s="65"/>
      <c r="I45" s="65"/>
    </row>
    <row r="46" spans="1:9" x14ac:dyDescent="0.25">
      <c r="A46" s="113" t="s">
        <v>49</v>
      </c>
      <c r="B46" s="114"/>
      <c r="C46" s="65"/>
      <c r="D46" s="65"/>
      <c r="E46" s="65"/>
      <c r="F46" s="65"/>
      <c r="G46" s="65"/>
      <c r="H46" s="65"/>
      <c r="I46" s="65"/>
    </row>
    <row r="47" spans="1:9" x14ac:dyDescent="0.25">
      <c r="A47" s="6"/>
      <c r="B47" s="6"/>
      <c r="C47" s="6"/>
      <c r="D47" s="6"/>
      <c r="E47" s="6"/>
      <c r="F47" s="6"/>
      <c r="G47" s="6"/>
      <c r="H47" s="6"/>
      <c r="I47" s="6"/>
    </row>
  </sheetData>
  <sheetProtection selectLockedCells="1"/>
  <mergeCells count="1">
    <mergeCell ref="A19:I19"/>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4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E2D8FA-9B13-4955-87E0-6353C1F21C3E}">
  <sheetPr>
    <pageSetUpPr fitToPage="1"/>
  </sheetPr>
  <dimension ref="A1:I47"/>
  <sheetViews>
    <sheetView zoomScaleNormal="100" workbookViewId="0">
      <selection activeCell="B4" sqref="B4"/>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8" t="s">
        <v>367</v>
      </c>
      <c r="I2" s="28"/>
    </row>
    <row r="3" spans="1:9" x14ac:dyDescent="0.25">
      <c r="A3" s="6" t="s">
        <v>4</v>
      </c>
      <c r="B3" s="28" t="s">
        <v>358</v>
      </c>
      <c r="C3" s="28"/>
      <c r="D3" s="28"/>
      <c r="E3" s="7"/>
      <c r="F3" s="6"/>
      <c r="G3" s="57" t="s">
        <v>6</v>
      </c>
      <c r="H3" s="29" t="s">
        <v>366</v>
      </c>
      <c r="I3" s="29"/>
    </row>
    <row r="4" spans="1:9" x14ac:dyDescent="0.25">
      <c r="A4" s="6" t="s">
        <v>8</v>
      </c>
      <c r="B4" s="28" t="s">
        <v>392</v>
      </c>
      <c r="C4" s="28"/>
      <c r="D4" s="28"/>
      <c r="E4" s="7"/>
      <c r="F4" s="6"/>
      <c r="G4" s="57" t="s">
        <v>10</v>
      </c>
      <c r="H4" s="28" t="s">
        <v>11</v>
      </c>
      <c r="I4" s="28"/>
    </row>
    <row r="5" spans="1:9" x14ac:dyDescent="0.25">
      <c r="A5" s="6" t="s">
        <v>12</v>
      </c>
      <c r="B5" s="28" t="s">
        <v>383</v>
      </c>
      <c r="C5" s="29"/>
      <c r="D5" s="29"/>
      <c r="E5" s="7"/>
      <c r="F5" s="6"/>
      <c r="G5" s="57" t="s">
        <v>14</v>
      </c>
      <c r="H5" s="29" t="s">
        <v>641</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6" t="s">
        <v>392</v>
      </c>
      <c r="B9" s="6"/>
      <c r="C9" s="7"/>
      <c r="D9" s="7"/>
      <c r="E9" s="7"/>
      <c r="F9" s="7"/>
      <c r="G9" s="7"/>
      <c r="H9" s="7"/>
      <c r="I9" s="7"/>
    </row>
    <row r="10" spans="1:9" x14ac:dyDescent="0.25">
      <c r="A10" s="6" t="s">
        <v>18</v>
      </c>
      <c r="B10" s="6"/>
      <c r="C10" s="7"/>
      <c r="D10" s="7"/>
      <c r="E10" s="7"/>
      <c r="F10" s="7"/>
      <c r="G10" s="7"/>
      <c r="H10" s="7"/>
      <c r="I10" s="7"/>
    </row>
    <row r="11" spans="1:9" x14ac:dyDescent="0.25">
      <c r="A11" s="6" t="s">
        <v>361</v>
      </c>
      <c r="B11" s="6"/>
      <c r="C11" s="7"/>
      <c r="D11" s="7"/>
      <c r="E11" s="7"/>
      <c r="F11" s="7"/>
      <c r="G11" s="7"/>
      <c r="H11" s="7"/>
      <c r="I11" s="7"/>
    </row>
    <row r="12" spans="1:9" x14ac:dyDescent="0.25">
      <c r="A12" s="6" t="s">
        <v>20</v>
      </c>
      <c r="B12" s="6"/>
      <c r="C12" s="7"/>
      <c r="D12" s="7"/>
      <c r="E12" s="7"/>
      <c r="F12" s="7"/>
      <c r="G12" s="7"/>
      <c r="H12" s="7"/>
      <c r="I12" s="7"/>
    </row>
    <row r="13" spans="1:9" x14ac:dyDescent="0.25">
      <c r="A13" s="6" t="s">
        <v>392</v>
      </c>
      <c r="B13" s="6"/>
      <c r="C13" s="7"/>
      <c r="D13" s="7"/>
      <c r="E13" s="7"/>
      <c r="F13" s="7"/>
      <c r="G13" s="7"/>
      <c r="H13" s="7"/>
      <c r="I13" s="7"/>
    </row>
    <row r="14" spans="1:9" x14ac:dyDescent="0.25">
      <c r="A14" s="5" t="s">
        <v>22</v>
      </c>
      <c r="B14" s="6"/>
      <c r="C14" s="7"/>
      <c r="D14" s="7"/>
      <c r="E14" s="7"/>
      <c r="F14" s="7"/>
      <c r="G14" s="7"/>
      <c r="H14" s="7"/>
      <c r="I14" s="7"/>
    </row>
    <row r="15" spans="1:9" x14ac:dyDescent="0.25">
      <c r="A15" s="6"/>
      <c r="B15" s="6"/>
      <c r="C15" s="7"/>
      <c r="D15" s="7"/>
      <c r="E15" s="7"/>
      <c r="F15" s="7"/>
      <c r="G15" s="7"/>
      <c r="H15" s="7"/>
      <c r="I15" s="7"/>
    </row>
    <row r="16" spans="1:9" x14ac:dyDescent="0.25">
      <c r="A16" s="5" t="s">
        <v>23</v>
      </c>
      <c r="B16" s="6"/>
      <c r="C16" s="7"/>
      <c r="D16" s="7"/>
      <c r="E16" s="7"/>
      <c r="F16" s="7"/>
      <c r="G16" s="7"/>
      <c r="H16" s="7"/>
      <c r="I16" s="7"/>
    </row>
    <row r="17" spans="1:9" x14ac:dyDescent="0.25">
      <c r="A17" s="7"/>
      <c r="B17" s="7"/>
      <c r="C17" s="7"/>
      <c r="D17" s="7"/>
      <c r="E17" s="7"/>
      <c r="F17" s="7"/>
      <c r="G17" s="7"/>
      <c r="H17" s="7"/>
      <c r="I17" s="7"/>
    </row>
    <row r="18" spans="1:9" ht="13" x14ac:dyDescent="0.3">
      <c r="A18" s="119" t="s">
        <v>25</v>
      </c>
      <c r="B18" s="120"/>
      <c r="C18" s="120"/>
      <c r="D18" s="120"/>
      <c r="E18" s="120"/>
      <c r="F18" s="120"/>
      <c r="G18" s="120"/>
      <c r="H18" s="120"/>
      <c r="I18" s="121"/>
    </row>
    <row r="19" spans="1:9" x14ac:dyDescent="0.25">
      <c r="A19" s="59"/>
      <c r="B19" s="60"/>
      <c r="C19" s="61" t="s">
        <v>26</v>
      </c>
      <c r="D19" s="61" t="s">
        <v>27</v>
      </c>
      <c r="E19" s="61" t="s">
        <v>28</v>
      </c>
      <c r="F19" s="61" t="s">
        <v>29</v>
      </c>
      <c r="G19" s="61" t="s">
        <v>30</v>
      </c>
      <c r="H19" s="61" t="s">
        <v>31</v>
      </c>
      <c r="I19" s="61" t="s">
        <v>32</v>
      </c>
    </row>
    <row r="20" spans="1:9" x14ac:dyDescent="0.25">
      <c r="A20" s="59"/>
      <c r="B20" s="60"/>
      <c r="C20" s="62" t="s">
        <v>33</v>
      </c>
      <c r="D20" s="63" t="s">
        <v>33</v>
      </c>
      <c r="E20" s="62" t="s">
        <v>33</v>
      </c>
      <c r="F20" s="62" t="s">
        <v>33</v>
      </c>
      <c r="G20" s="62" t="s">
        <v>34</v>
      </c>
      <c r="H20" s="62" t="s">
        <v>34</v>
      </c>
      <c r="I20" s="62" t="s">
        <v>34</v>
      </c>
    </row>
    <row r="21" spans="1:9" x14ac:dyDescent="0.25">
      <c r="A21" s="59" t="s">
        <v>35</v>
      </c>
      <c r="B21" s="60"/>
      <c r="C21" s="64"/>
      <c r="D21" s="65"/>
      <c r="E21" s="65"/>
      <c r="F21" s="65"/>
      <c r="G21" s="65"/>
      <c r="H21" s="65"/>
      <c r="I21" s="65"/>
    </row>
    <row r="22" spans="1:9" x14ac:dyDescent="0.25">
      <c r="A22" s="59" t="s">
        <v>36</v>
      </c>
      <c r="B22" s="60"/>
      <c r="C22" s="64">
        <v>462708</v>
      </c>
      <c r="D22" s="65">
        <f t="shared" ref="D22:I22" si="0">C33</f>
        <v>25654</v>
      </c>
      <c r="E22" s="65">
        <f t="shared" si="0"/>
        <v>13357</v>
      </c>
      <c r="F22" s="65">
        <f t="shared" si="0"/>
        <v>13357</v>
      </c>
      <c r="G22" s="65">
        <f t="shared" si="0"/>
        <v>13357</v>
      </c>
      <c r="H22" s="65">
        <f t="shared" si="0"/>
        <v>0</v>
      </c>
      <c r="I22" s="65">
        <f t="shared" si="0"/>
        <v>0</v>
      </c>
    </row>
    <row r="23" spans="1:9" x14ac:dyDescent="0.25">
      <c r="A23" s="59" t="s">
        <v>37</v>
      </c>
      <c r="B23" s="60"/>
      <c r="C23" s="64">
        <v>0</v>
      </c>
      <c r="D23" s="65">
        <v>0</v>
      </c>
      <c r="E23" s="65">
        <v>0</v>
      </c>
      <c r="F23" s="65">
        <v>0</v>
      </c>
      <c r="G23" s="65"/>
      <c r="H23" s="65"/>
      <c r="I23" s="65"/>
    </row>
    <row r="24" spans="1:9" x14ac:dyDescent="0.25">
      <c r="A24" s="59" t="s">
        <v>38</v>
      </c>
      <c r="B24" s="60"/>
      <c r="C24" s="64">
        <v>437054</v>
      </c>
      <c r="D24" s="65">
        <v>12297</v>
      </c>
      <c r="E24" s="65">
        <v>0</v>
      </c>
      <c r="F24" s="64">
        <v>0</v>
      </c>
      <c r="G24" s="65">
        <v>13357</v>
      </c>
      <c r="H24" s="65"/>
      <c r="I24" s="65"/>
    </row>
    <row r="25" spans="1:9" x14ac:dyDescent="0.25">
      <c r="A25" s="59"/>
      <c r="B25" s="60"/>
      <c r="C25" s="64"/>
      <c r="D25" s="65"/>
      <c r="E25" s="65"/>
      <c r="F25" s="65"/>
      <c r="G25" s="65"/>
      <c r="H25" s="65"/>
      <c r="I25" s="65"/>
    </row>
    <row r="26" spans="1:9" x14ac:dyDescent="0.25">
      <c r="A26" s="59" t="s">
        <v>39</v>
      </c>
      <c r="B26" s="29"/>
      <c r="C26" s="66"/>
      <c r="D26" s="66"/>
      <c r="E26" s="66"/>
      <c r="F26" s="66"/>
      <c r="G26" s="66"/>
      <c r="H26" s="66"/>
      <c r="I26" s="64"/>
    </row>
    <row r="27" spans="1:9" x14ac:dyDescent="0.25">
      <c r="A27" s="67" t="s">
        <v>40</v>
      </c>
      <c r="B27" s="60"/>
      <c r="C27" s="64"/>
      <c r="D27" s="68"/>
      <c r="E27" s="66"/>
      <c r="F27" s="66"/>
      <c r="G27" s="66"/>
      <c r="H27" s="66"/>
      <c r="I27" s="64"/>
    </row>
    <row r="28" spans="1:9" x14ac:dyDescent="0.25">
      <c r="A28" s="69"/>
      <c r="B28" s="70"/>
      <c r="C28" s="64">
        <v>0</v>
      </c>
      <c r="D28" s="65">
        <v>0</v>
      </c>
      <c r="E28" s="65">
        <v>0</v>
      </c>
      <c r="F28" s="65">
        <v>0</v>
      </c>
      <c r="G28" s="65"/>
      <c r="H28" s="65"/>
      <c r="I28" s="65"/>
    </row>
    <row r="29" spans="1:9" x14ac:dyDescent="0.25">
      <c r="A29" s="69"/>
      <c r="B29" s="70"/>
      <c r="C29" s="64"/>
      <c r="D29" s="65"/>
      <c r="E29" s="65"/>
      <c r="F29" s="65"/>
      <c r="G29" s="65"/>
      <c r="H29" s="65"/>
      <c r="I29" s="65"/>
    </row>
    <row r="30" spans="1:9" x14ac:dyDescent="0.25">
      <c r="A30" s="69"/>
      <c r="B30" s="70"/>
      <c r="C30" s="64"/>
      <c r="D30" s="65"/>
      <c r="E30" s="65"/>
      <c r="F30" s="65"/>
      <c r="G30" s="65"/>
      <c r="H30" s="65"/>
      <c r="I30" s="65"/>
    </row>
    <row r="31" spans="1:9" x14ac:dyDescent="0.25">
      <c r="A31" s="59" t="s">
        <v>41</v>
      </c>
      <c r="B31" s="60"/>
      <c r="C31" s="64">
        <f t="shared" ref="C31:I31" si="1">SUM(C28:C30)</f>
        <v>0</v>
      </c>
      <c r="D31" s="64">
        <f t="shared" si="1"/>
        <v>0</v>
      </c>
      <c r="E31" s="64">
        <f t="shared" si="1"/>
        <v>0</v>
      </c>
      <c r="F31" s="64">
        <f t="shared" si="1"/>
        <v>0</v>
      </c>
      <c r="G31" s="64">
        <f t="shared" si="1"/>
        <v>0</v>
      </c>
      <c r="H31" s="64">
        <f t="shared" si="1"/>
        <v>0</v>
      </c>
      <c r="I31" s="64">
        <f t="shared" si="1"/>
        <v>0</v>
      </c>
    </row>
    <row r="32" spans="1:9" x14ac:dyDescent="0.25">
      <c r="A32" s="59"/>
      <c r="B32" s="60"/>
      <c r="C32" s="64"/>
      <c r="D32" s="65"/>
      <c r="E32" s="65"/>
      <c r="F32" s="65"/>
      <c r="G32" s="65"/>
      <c r="H32" s="65"/>
      <c r="I32" s="65"/>
    </row>
    <row r="33" spans="1:9" x14ac:dyDescent="0.25">
      <c r="A33" s="59" t="s">
        <v>42</v>
      </c>
      <c r="B33" s="60"/>
      <c r="C33" s="64">
        <f t="shared" ref="C33:I33" si="2">+C22+C23-C24+C31</f>
        <v>25654</v>
      </c>
      <c r="D33" s="64">
        <f t="shared" si="2"/>
        <v>13357</v>
      </c>
      <c r="E33" s="64">
        <f t="shared" si="2"/>
        <v>13357</v>
      </c>
      <c r="F33" s="64">
        <f t="shared" si="2"/>
        <v>13357</v>
      </c>
      <c r="G33" s="64">
        <f t="shared" si="2"/>
        <v>0</v>
      </c>
      <c r="H33" s="64">
        <f t="shared" si="2"/>
        <v>0</v>
      </c>
      <c r="I33" s="64">
        <f t="shared" si="2"/>
        <v>0</v>
      </c>
    </row>
    <row r="34" spans="1:9" x14ac:dyDescent="0.25">
      <c r="A34" s="69"/>
      <c r="B34" s="70"/>
      <c r="C34" s="71"/>
      <c r="D34" s="72"/>
      <c r="E34" s="72"/>
      <c r="F34" s="65"/>
      <c r="G34" s="65"/>
      <c r="H34" s="65"/>
      <c r="I34" s="65"/>
    </row>
    <row r="35" spans="1:9" x14ac:dyDescent="0.25">
      <c r="A35" s="59" t="s">
        <v>43</v>
      </c>
      <c r="B35" s="60"/>
      <c r="C35" s="71">
        <v>19176</v>
      </c>
      <c r="D35" s="72">
        <v>0</v>
      </c>
      <c r="E35" s="72">
        <v>0</v>
      </c>
      <c r="F35" s="65">
        <v>0</v>
      </c>
      <c r="G35" s="65"/>
      <c r="H35" s="65"/>
      <c r="I35" s="65"/>
    </row>
    <row r="36" spans="1:9" x14ac:dyDescent="0.25">
      <c r="A36" s="69"/>
      <c r="B36" s="70"/>
      <c r="C36" s="71"/>
      <c r="D36" s="72"/>
      <c r="E36" s="72"/>
      <c r="F36" s="65"/>
      <c r="G36" s="65"/>
      <c r="H36" s="65"/>
      <c r="I36" s="65"/>
    </row>
    <row r="37" spans="1:9" x14ac:dyDescent="0.25">
      <c r="A37" s="59" t="s">
        <v>44</v>
      </c>
      <c r="B37" s="73"/>
      <c r="C37" s="74">
        <f t="shared" ref="C37:I37" si="3">C33-C35</f>
        <v>6478</v>
      </c>
      <c r="D37" s="74">
        <f t="shared" si="3"/>
        <v>13357</v>
      </c>
      <c r="E37" s="74">
        <f t="shared" si="3"/>
        <v>13357</v>
      </c>
      <c r="F37" s="75">
        <f t="shared" si="3"/>
        <v>13357</v>
      </c>
      <c r="G37" s="75">
        <f t="shared" si="3"/>
        <v>0</v>
      </c>
      <c r="H37" s="75">
        <f t="shared" si="3"/>
        <v>0</v>
      </c>
      <c r="I37" s="75">
        <f t="shared" si="3"/>
        <v>0</v>
      </c>
    </row>
    <row r="38" spans="1:9" x14ac:dyDescent="0.25">
      <c r="A38" s="76"/>
      <c r="B38" s="76"/>
      <c r="C38" s="77"/>
      <c r="D38" s="77"/>
      <c r="E38" s="77"/>
      <c r="F38" s="77"/>
      <c r="G38" s="77"/>
      <c r="H38" s="77"/>
      <c r="I38" s="77"/>
    </row>
    <row r="39" spans="1:9" x14ac:dyDescent="0.25">
      <c r="A39" s="78" t="s">
        <v>45</v>
      </c>
      <c r="B39" s="28"/>
      <c r="C39" s="79"/>
      <c r="D39" s="79"/>
      <c r="E39" s="79"/>
      <c r="F39" s="79"/>
      <c r="G39" s="79"/>
      <c r="H39" s="79"/>
      <c r="I39" s="79"/>
    </row>
    <row r="40" spans="1:9" x14ac:dyDescent="0.25">
      <c r="A40" s="80" t="s">
        <v>46</v>
      </c>
      <c r="B40" s="70"/>
      <c r="C40" s="72"/>
      <c r="D40" s="72"/>
      <c r="E40" s="72"/>
      <c r="F40" s="72"/>
      <c r="G40" s="72"/>
      <c r="H40" s="72"/>
      <c r="I40" s="72"/>
    </row>
    <row r="41" spans="1:9" x14ac:dyDescent="0.25">
      <c r="A41" s="59"/>
      <c r="B41" s="60"/>
      <c r="C41" s="65"/>
      <c r="D41" s="65"/>
      <c r="E41" s="65"/>
      <c r="F41" s="65"/>
      <c r="G41" s="65"/>
      <c r="H41" s="65"/>
      <c r="I41" s="65"/>
    </row>
    <row r="42" spans="1:9" x14ac:dyDescent="0.25">
      <c r="A42" s="59" t="s">
        <v>47</v>
      </c>
      <c r="B42" s="60"/>
      <c r="C42" s="65"/>
      <c r="D42" s="65"/>
      <c r="E42" s="65"/>
      <c r="F42" s="65"/>
      <c r="G42" s="65"/>
      <c r="H42" s="65"/>
      <c r="I42" s="65"/>
    </row>
    <row r="43" spans="1:9" x14ac:dyDescent="0.25">
      <c r="A43" s="59"/>
      <c r="B43" s="60"/>
      <c r="C43" s="65"/>
      <c r="D43" s="65"/>
      <c r="E43" s="65"/>
      <c r="F43" s="65"/>
      <c r="G43" s="65"/>
      <c r="H43" s="65"/>
      <c r="I43" s="65"/>
    </row>
    <row r="44" spans="1:9" x14ac:dyDescent="0.25">
      <c r="A44" s="112" t="s">
        <v>48</v>
      </c>
      <c r="B44" s="73"/>
      <c r="C44" s="65"/>
      <c r="D44" s="65"/>
      <c r="E44" s="65"/>
      <c r="F44" s="65"/>
      <c r="G44" s="65"/>
      <c r="H44" s="65"/>
      <c r="I44" s="65"/>
    </row>
    <row r="45" spans="1:9" x14ac:dyDescent="0.25">
      <c r="A45" s="113" t="s">
        <v>49</v>
      </c>
      <c r="B45" s="114"/>
      <c r="C45" s="65"/>
      <c r="D45" s="65"/>
      <c r="E45" s="65"/>
      <c r="F45" s="65"/>
      <c r="G45" s="65"/>
      <c r="H45" s="65"/>
      <c r="I45" s="65"/>
    </row>
    <row r="46" spans="1:9" x14ac:dyDescent="0.25">
      <c r="A46" s="6"/>
      <c r="B46" s="6"/>
      <c r="C46" s="6"/>
      <c r="D46" s="6"/>
      <c r="E46" s="6"/>
      <c r="F46" s="6"/>
      <c r="G46" s="6"/>
      <c r="H46" s="6"/>
      <c r="I46" s="6"/>
    </row>
    <row r="47" spans="1:9" x14ac:dyDescent="0.25">
      <c r="A47" s="6"/>
      <c r="B47" s="6"/>
      <c r="C47" s="6"/>
      <c r="D47" s="6"/>
      <c r="E47" s="6"/>
      <c r="F47" s="6"/>
      <c r="G47" s="6"/>
      <c r="H47" s="6"/>
      <c r="I47" s="6"/>
    </row>
  </sheetData>
  <sheetProtection selectLockedCells="1"/>
  <mergeCells count="1">
    <mergeCell ref="A18:I18"/>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4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9B056C-8FA8-49BF-8031-245AAD36AD0B}">
  <sheetPr>
    <pageSetUpPr fitToPage="1"/>
  </sheetPr>
  <dimension ref="A1:I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6" t="s">
        <v>474</v>
      </c>
      <c r="I2" s="28"/>
    </row>
    <row r="3" spans="1:9" x14ac:dyDescent="0.25">
      <c r="A3" s="6" t="s">
        <v>4</v>
      </c>
      <c r="B3" s="28" t="s">
        <v>136</v>
      </c>
      <c r="C3" s="28"/>
      <c r="D3" s="28"/>
      <c r="E3" s="7"/>
      <c r="F3" s="6"/>
      <c r="G3" s="57" t="s">
        <v>6</v>
      </c>
      <c r="H3" s="27" t="s">
        <v>475</v>
      </c>
      <c r="I3" s="29"/>
    </row>
    <row r="4" spans="1:9" x14ac:dyDescent="0.25">
      <c r="A4" s="6" t="s">
        <v>8</v>
      </c>
      <c r="B4" s="42" t="s">
        <v>523</v>
      </c>
      <c r="C4" s="28"/>
      <c r="D4" s="28"/>
      <c r="E4" s="7"/>
      <c r="F4" s="6"/>
      <c r="G4" s="57" t="s">
        <v>10</v>
      </c>
      <c r="H4" s="28" t="s">
        <v>11</v>
      </c>
      <c r="I4" s="28"/>
    </row>
    <row r="5" spans="1:9" x14ac:dyDescent="0.25">
      <c r="A5" s="6" t="s">
        <v>12</v>
      </c>
      <c r="B5" s="44" t="s">
        <v>92</v>
      </c>
      <c r="C5" s="29"/>
      <c r="D5" s="29"/>
      <c r="E5" s="7"/>
      <c r="F5" s="6"/>
      <c r="G5" s="57" t="s">
        <v>14</v>
      </c>
      <c r="H5" s="29" t="s">
        <v>524</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86" t="s">
        <v>525</v>
      </c>
      <c r="B9" s="6"/>
      <c r="C9" s="7"/>
      <c r="D9" s="7"/>
      <c r="E9" s="7"/>
      <c r="F9" s="7"/>
      <c r="G9" s="7"/>
      <c r="H9" s="7"/>
      <c r="I9" s="7"/>
    </row>
    <row r="10" spans="1:9" x14ac:dyDescent="0.25">
      <c r="A10" s="6" t="s">
        <v>18</v>
      </c>
      <c r="B10" s="6"/>
      <c r="C10" s="7"/>
      <c r="D10" s="7"/>
      <c r="E10" s="7"/>
      <c r="F10" s="7"/>
      <c r="G10" s="7"/>
      <c r="H10" s="7"/>
      <c r="I10" s="7"/>
    </row>
    <row r="11" spans="1:9" x14ac:dyDescent="0.25">
      <c r="A11" s="38" t="s">
        <v>490</v>
      </c>
      <c r="B11" s="6"/>
      <c r="C11" s="7"/>
      <c r="D11" s="7"/>
      <c r="E11" s="7"/>
      <c r="F11" s="7"/>
      <c r="G11" s="7"/>
      <c r="H11" s="7"/>
      <c r="I11" s="7"/>
    </row>
    <row r="12" spans="1:9" x14ac:dyDescent="0.25">
      <c r="A12" s="6" t="s">
        <v>20</v>
      </c>
      <c r="B12" s="6"/>
      <c r="C12" s="7"/>
      <c r="D12" s="7"/>
      <c r="E12" s="7"/>
      <c r="F12" s="7"/>
      <c r="G12" s="7"/>
      <c r="H12" s="7"/>
      <c r="I12" s="7"/>
    </row>
    <row r="13" spans="1:9" x14ac:dyDescent="0.25">
      <c r="A13" s="54" t="s">
        <v>526</v>
      </c>
      <c r="B13" s="6"/>
      <c r="C13" s="7"/>
      <c r="D13" s="7"/>
      <c r="E13" s="7"/>
      <c r="F13" s="7"/>
      <c r="G13" s="7"/>
      <c r="H13" s="7"/>
      <c r="I13" s="7"/>
    </row>
    <row r="14" spans="1:9" x14ac:dyDescent="0.25">
      <c r="A14" s="5" t="s">
        <v>22</v>
      </c>
      <c r="B14" s="6"/>
      <c r="C14" s="7"/>
      <c r="D14" s="7"/>
      <c r="E14" s="7"/>
      <c r="F14" s="7"/>
      <c r="G14" s="7"/>
      <c r="H14" s="7"/>
      <c r="I14" s="7"/>
    </row>
    <row r="15" spans="1:9" x14ac:dyDescent="0.25">
      <c r="A15" s="6"/>
      <c r="B15" s="6"/>
      <c r="C15" s="7"/>
      <c r="D15" s="7"/>
      <c r="E15" s="7"/>
      <c r="F15" s="7"/>
      <c r="G15" s="7"/>
      <c r="H15" s="7"/>
      <c r="I15" s="7"/>
    </row>
    <row r="16" spans="1:9" x14ac:dyDescent="0.25">
      <c r="A16" s="5" t="s">
        <v>23</v>
      </c>
      <c r="B16" s="6"/>
      <c r="C16" s="7"/>
      <c r="D16" s="7"/>
      <c r="E16" s="7"/>
      <c r="F16" s="7"/>
      <c r="G16" s="7"/>
      <c r="H16" s="7"/>
      <c r="I16" s="7"/>
    </row>
    <row r="17" spans="1:9" ht="13" x14ac:dyDescent="0.3">
      <c r="A17" s="7"/>
      <c r="B17" s="90"/>
      <c r="C17" s="7"/>
      <c r="D17" s="7"/>
      <c r="E17" s="7"/>
      <c r="F17" s="7"/>
      <c r="G17" s="7"/>
      <c r="H17" s="7"/>
      <c r="I17" s="7"/>
    </row>
    <row r="18" spans="1:9" ht="13" x14ac:dyDescent="0.3">
      <c r="A18" s="119" t="s">
        <v>25</v>
      </c>
      <c r="B18" s="120"/>
      <c r="C18" s="120"/>
      <c r="D18" s="120"/>
      <c r="E18" s="120"/>
      <c r="F18" s="120"/>
      <c r="G18" s="120"/>
      <c r="H18" s="120"/>
      <c r="I18" s="121"/>
    </row>
    <row r="19" spans="1:9" x14ac:dyDescent="0.25">
      <c r="A19" s="59"/>
      <c r="B19" s="60"/>
      <c r="C19" s="61" t="s">
        <v>26</v>
      </c>
      <c r="D19" s="61" t="s">
        <v>27</v>
      </c>
      <c r="E19" s="61" t="s">
        <v>28</v>
      </c>
      <c r="F19" s="61" t="s">
        <v>29</v>
      </c>
      <c r="G19" s="61" t="s">
        <v>30</v>
      </c>
      <c r="H19" s="61" t="s">
        <v>31</v>
      </c>
      <c r="I19" s="61" t="s">
        <v>32</v>
      </c>
    </row>
    <row r="20" spans="1:9" x14ac:dyDescent="0.25">
      <c r="A20" s="59"/>
      <c r="B20" s="60"/>
      <c r="C20" s="62" t="s">
        <v>33</v>
      </c>
      <c r="D20" s="63" t="s">
        <v>33</v>
      </c>
      <c r="E20" s="62" t="s">
        <v>33</v>
      </c>
      <c r="F20" s="62" t="s">
        <v>33</v>
      </c>
      <c r="G20" s="62" t="s">
        <v>34</v>
      </c>
      <c r="H20" s="62" t="s">
        <v>34</v>
      </c>
      <c r="I20" s="62" t="s">
        <v>34</v>
      </c>
    </row>
    <row r="21" spans="1:9" x14ac:dyDescent="0.25">
      <c r="A21" s="59" t="s">
        <v>35</v>
      </c>
      <c r="B21" s="60"/>
      <c r="C21" s="64"/>
      <c r="D21" s="65"/>
      <c r="E21" s="65"/>
      <c r="F21" s="65"/>
      <c r="G21" s="65"/>
      <c r="H21" s="65">
        <v>0</v>
      </c>
      <c r="I21" s="65">
        <v>0</v>
      </c>
    </row>
    <row r="22" spans="1:9" x14ac:dyDescent="0.25">
      <c r="A22" s="59" t="s">
        <v>36</v>
      </c>
      <c r="B22" s="60"/>
      <c r="C22" s="64">
        <v>22986</v>
      </c>
      <c r="D22" s="65">
        <f t="shared" ref="D22:I22" si="0">C33</f>
        <v>32560</v>
      </c>
      <c r="E22" s="65">
        <f t="shared" si="0"/>
        <v>22839</v>
      </c>
      <c r="F22" s="65">
        <f t="shared" si="0"/>
        <v>32560</v>
      </c>
      <c r="G22" s="65">
        <f t="shared" si="0"/>
        <v>32560</v>
      </c>
      <c r="H22" s="65">
        <f t="shared" si="0"/>
        <v>0</v>
      </c>
      <c r="I22" s="65">
        <f t="shared" si="0"/>
        <v>0</v>
      </c>
    </row>
    <row r="23" spans="1:9" x14ac:dyDescent="0.25">
      <c r="A23" s="59" t="s">
        <v>37</v>
      </c>
      <c r="B23" s="60"/>
      <c r="C23" s="64">
        <v>120453</v>
      </c>
      <c r="D23" s="65">
        <v>186164</v>
      </c>
      <c r="E23" s="65">
        <v>9721</v>
      </c>
      <c r="F23" s="65">
        <v>0</v>
      </c>
      <c r="G23" s="65">
        <v>0</v>
      </c>
      <c r="H23" s="65">
        <v>0</v>
      </c>
      <c r="I23" s="65">
        <v>0</v>
      </c>
    </row>
    <row r="24" spans="1:9" x14ac:dyDescent="0.25">
      <c r="A24" s="59" t="s">
        <v>38</v>
      </c>
      <c r="B24" s="60"/>
      <c r="C24" s="64">
        <v>110879</v>
      </c>
      <c r="D24" s="65">
        <v>195885</v>
      </c>
      <c r="E24" s="65">
        <v>0</v>
      </c>
      <c r="F24" s="64">
        <v>0</v>
      </c>
      <c r="G24" s="65">
        <v>32560</v>
      </c>
      <c r="H24" s="65">
        <v>0</v>
      </c>
      <c r="I24" s="65">
        <v>0</v>
      </c>
    </row>
    <row r="25" spans="1:9" x14ac:dyDescent="0.25">
      <c r="A25" s="59"/>
      <c r="B25" s="60"/>
      <c r="C25" s="64"/>
      <c r="D25" s="65"/>
      <c r="E25" s="65"/>
      <c r="F25" s="65"/>
      <c r="G25" s="65"/>
      <c r="H25" s="65"/>
      <c r="I25" s="65"/>
    </row>
    <row r="26" spans="1:9" x14ac:dyDescent="0.25">
      <c r="A26" s="59" t="s">
        <v>39</v>
      </c>
      <c r="B26" s="29"/>
      <c r="C26" s="66"/>
      <c r="D26" s="66"/>
      <c r="E26" s="66"/>
      <c r="F26" s="66"/>
      <c r="G26" s="66"/>
      <c r="H26" s="66"/>
      <c r="I26" s="64"/>
    </row>
    <row r="27" spans="1:9" x14ac:dyDescent="0.25">
      <c r="A27" s="67" t="s">
        <v>40</v>
      </c>
      <c r="B27" s="60"/>
      <c r="C27" s="64"/>
      <c r="D27" s="68"/>
      <c r="E27" s="66"/>
      <c r="F27" s="66"/>
      <c r="G27" s="66"/>
      <c r="H27" s="66"/>
      <c r="I27" s="64"/>
    </row>
    <row r="28" spans="1:9" x14ac:dyDescent="0.25">
      <c r="A28" s="69"/>
      <c r="B28" s="70"/>
      <c r="C28" s="64"/>
      <c r="D28" s="65"/>
      <c r="E28" s="65"/>
      <c r="F28" s="65"/>
      <c r="G28" s="65"/>
      <c r="H28" s="65"/>
      <c r="I28" s="65"/>
    </row>
    <row r="29" spans="1:9" x14ac:dyDescent="0.25">
      <c r="A29" s="69"/>
      <c r="B29" s="70"/>
      <c r="C29" s="64"/>
      <c r="D29" s="65"/>
      <c r="E29" s="65"/>
      <c r="F29" s="65"/>
      <c r="G29" s="65"/>
      <c r="H29" s="65"/>
      <c r="I29" s="65"/>
    </row>
    <row r="30" spans="1:9" x14ac:dyDescent="0.25">
      <c r="A30" s="69"/>
      <c r="B30" s="70"/>
      <c r="C30" s="64"/>
      <c r="D30" s="65"/>
      <c r="E30" s="65"/>
      <c r="F30" s="65"/>
      <c r="G30" s="65"/>
      <c r="H30" s="65"/>
      <c r="I30" s="65"/>
    </row>
    <row r="31" spans="1:9" x14ac:dyDescent="0.25">
      <c r="A31" s="59" t="s">
        <v>41</v>
      </c>
      <c r="B31" s="60"/>
      <c r="C31" s="64">
        <f t="shared" ref="C31:I31" si="1">SUM(C28:C30)</f>
        <v>0</v>
      </c>
      <c r="D31" s="64">
        <f t="shared" si="1"/>
        <v>0</v>
      </c>
      <c r="E31" s="64">
        <f t="shared" si="1"/>
        <v>0</v>
      </c>
      <c r="F31" s="64">
        <f t="shared" si="1"/>
        <v>0</v>
      </c>
      <c r="G31" s="64">
        <f t="shared" si="1"/>
        <v>0</v>
      </c>
      <c r="H31" s="64">
        <f t="shared" si="1"/>
        <v>0</v>
      </c>
      <c r="I31" s="64">
        <f t="shared" si="1"/>
        <v>0</v>
      </c>
    </row>
    <row r="32" spans="1:9" x14ac:dyDescent="0.25">
      <c r="A32" s="59"/>
      <c r="B32" s="60"/>
      <c r="C32" s="64"/>
      <c r="D32" s="65"/>
      <c r="E32" s="65"/>
      <c r="F32" s="65"/>
      <c r="G32" s="65"/>
      <c r="H32" s="65"/>
      <c r="I32" s="65"/>
    </row>
    <row r="33" spans="1:9" x14ac:dyDescent="0.25">
      <c r="A33" s="59" t="s">
        <v>42</v>
      </c>
      <c r="B33" s="60"/>
      <c r="C33" s="64">
        <f>+C22+C23-C24+C31</f>
        <v>32560</v>
      </c>
      <c r="D33" s="64">
        <f t="shared" ref="D33:I33" si="2">+D22+D23-D24+D31</f>
        <v>22839</v>
      </c>
      <c r="E33" s="64">
        <f>+E22+E23-E24+E31</f>
        <v>32560</v>
      </c>
      <c r="F33" s="64">
        <f t="shared" si="2"/>
        <v>32560</v>
      </c>
      <c r="G33" s="64">
        <f>+G22+G23-G24+G31</f>
        <v>0</v>
      </c>
      <c r="H33" s="64">
        <f>+H22+H23-H24+H31</f>
        <v>0</v>
      </c>
      <c r="I33" s="64">
        <f t="shared" si="2"/>
        <v>0</v>
      </c>
    </row>
    <row r="34" spans="1:9" x14ac:dyDescent="0.25">
      <c r="A34" s="69"/>
      <c r="B34" s="70"/>
      <c r="C34" s="71"/>
      <c r="D34" s="72"/>
      <c r="E34" s="72"/>
      <c r="F34" s="65"/>
      <c r="G34" s="65"/>
      <c r="H34" s="65"/>
      <c r="I34" s="65"/>
    </row>
    <row r="35" spans="1:9" x14ac:dyDescent="0.25">
      <c r="A35" s="59" t="s">
        <v>43</v>
      </c>
      <c r="B35" s="60"/>
      <c r="C35" s="71">
        <v>194335</v>
      </c>
      <c r="D35" s="72">
        <v>0</v>
      </c>
      <c r="E35" s="72">
        <v>0</v>
      </c>
      <c r="F35" s="65">
        <v>0</v>
      </c>
      <c r="G35" s="65">
        <v>0</v>
      </c>
      <c r="H35" s="65">
        <v>0</v>
      </c>
      <c r="I35" s="65">
        <v>0</v>
      </c>
    </row>
    <row r="36" spans="1:9" x14ac:dyDescent="0.25">
      <c r="A36" s="69"/>
      <c r="B36" s="70"/>
      <c r="C36" s="71"/>
      <c r="D36" s="72"/>
      <c r="E36" s="72"/>
      <c r="F36" s="65"/>
      <c r="G36" s="65"/>
      <c r="H36" s="65"/>
      <c r="I36" s="65"/>
    </row>
    <row r="37" spans="1:9" x14ac:dyDescent="0.25">
      <c r="A37" s="59" t="s">
        <v>44</v>
      </c>
      <c r="B37" s="73"/>
      <c r="C37" s="74">
        <f>C33-C35</f>
        <v>-161775</v>
      </c>
      <c r="D37" s="74">
        <f t="shared" ref="D37:I37" si="3">D33-D35</f>
        <v>22839</v>
      </c>
      <c r="E37" s="74">
        <f t="shared" si="3"/>
        <v>32560</v>
      </c>
      <c r="F37" s="75">
        <f t="shared" si="3"/>
        <v>32560</v>
      </c>
      <c r="G37" s="75">
        <f t="shared" si="3"/>
        <v>0</v>
      </c>
      <c r="H37" s="75">
        <f t="shared" si="3"/>
        <v>0</v>
      </c>
      <c r="I37" s="75">
        <f t="shared" si="3"/>
        <v>0</v>
      </c>
    </row>
    <row r="38" spans="1:9" x14ac:dyDescent="0.25">
      <c r="A38" s="76"/>
      <c r="B38" s="76"/>
      <c r="C38" s="77"/>
      <c r="D38" s="77"/>
      <c r="E38" s="77"/>
      <c r="F38" s="77"/>
      <c r="G38" s="77"/>
      <c r="H38" s="77"/>
      <c r="I38" s="77"/>
    </row>
    <row r="39" spans="1:9" x14ac:dyDescent="0.25">
      <c r="A39" s="78" t="s">
        <v>45</v>
      </c>
      <c r="B39" s="28"/>
      <c r="C39" s="79"/>
      <c r="D39" s="79"/>
      <c r="E39" s="79"/>
      <c r="F39" s="79"/>
      <c r="G39" s="79"/>
      <c r="H39" s="79"/>
      <c r="I39" s="79"/>
    </row>
    <row r="40" spans="1:9" x14ac:dyDescent="0.25">
      <c r="A40" s="80" t="s">
        <v>46</v>
      </c>
      <c r="B40" s="70"/>
      <c r="C40" s="72"/>
      <c r="D40" s="72"/>
      <c r="E40" s="72"/>
      <c r="F40" s="72"/>
      <c r="G40" s="72"/>
      <c r="H40" s="72"/>
      <c r="I40" s="72"/>
    </row>
    <row r="41" spans="1:9" x14ac:dyDescent="0.25">
      <c r="A41" s="59"/>
      <c r="B41" s="60"/>
      <c r="C41" s="65"/>
      <c r="D41" s="65"/>
      <c r="E41" s="65"/>
      <c r="F41" s="65"/>
      <c r="G41" s="65"/>
      <c r="H41" s="65"/>
      <c r="I41" s="65"/>
    </row>
    <row r="42" spans="1:9" x14ac:dyDescent="0.25">
      <c r="A42" s="59" t="s">
        <v>47</v>
      </c>
      <c r="B42" s="60"/>
      <c r="C42" s="65"/>
      <c r="D42" s="65"/>
      <c r="E42" s="65"/>
      <c r="F42" s="65"/>
      <c r="G42" s="65"/>
      <c r="H42" s="65"/>
      <c r="I42" s="65"/>
    </row>
    <row r="43" spans="1:9" x14ac:dyDescent="0.25">
      <c r="A43" s="59"/>
      <c r="B43" s="60"/>
      <c r="C43" s="65"/>
      <c r="D43" s="65"/>
      <c r="E43" s="65"/>
      <c r="F43" s="65"/>
      <c r="G43" s="65"/>
      <c r="H43" s="65"/>
      <c r="I43" s="65"/>
    </row>
    <row r="44" spans="1:9" x14ac:dyDescent="0.25">
      <c r="A44" s="112" t="s">
        <v>48</v>
      </c>
      <c r="B44" s="73"/>
      <c r="C44" s="65"/>
      <c r="D44" s="65"/>
      <c r="E44" s="65"/>
      <c r="F44" s="65"/>
      <c r="G44" s="65"/>
      <c r="H44" s="65"/>
      <c r="I44" s="65"/>
    </row>
    <row r="45" spans="1:9" x14ac:dyDescent="0.25">
      <c r="A45" s="113" t="s">
        <v>49</v>
      </c>
      <c r="B45" s="114"/>
      <c r="C45" s="65"/>
      <c r="D45" s="65"/>
      <c r="E45" s="65"/>
      <c r="F45" s="65"/>
      <c r="G45" s="65"/>
      <c r="H45" s="65"/>
      <c r="I45" s="65"/>
    </row>
    <row r="46" spans="1:9" x14ac:dyDescent="0.25">
      <c r="A46" s="6"/>
      <c r="B46" s="6"/>
      <c r="C46" s="6"/>
      <c r="D46" s="6"/>
      <c r="E46" s="6"/>
      <c r="F46" s="6"/>
      <c r="G46" s="6"/>
      <c r="H46" s="6"/>
      <c r="I46" s="6"/>
    </row>
    <row r="47" spans="1:9" x14ac:dyDescent="0.25">
      <c r="A47" s="6"/>
      <c r="B47" s="6"/>
      <c r="C47" s="6"/>
      <c r="D47" s="6"/>
      <c r="E47" s="6"/>
      <c r="F47" s="6"/>
      <c r="G47" s="6"/>
      <c r="H47" s="6"/>
      <c r="I47" s="6"/>
    </row>
  </sheetData>
  <sheetProtection selectLockedCells="1"/>
  <mergeCells count="1">
    <mergeCell ref="A18:I18"/>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4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8F944A-D4C0-4753-BAFE-AE06CDB327DA}">
  <sheetPr>
    <pageSetUpPr fitToPage="1"/>
  </sheetPr>
  <dimension ref="A1:I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6" t="s">
        <v>436</v>
      </c>
      <c r="I2" s="28"/>
    </row>
    <row r="3" spans="1:9" x14ac:dyDescent="0.25">
      <c r="A3" s="6" t="s">
        <v>4</v>
      </c>
      <c r="B3" s="28" t="s">
        <v>437</v>
      </c>
      <c r="C3" s="28"/>
      <c r="D3" s="28"/>
      <c r="E3" s="7"/>
      <c r="F3" s="6"/>
      <c r="G3" s="57" t="s">
        <v>6</v>
      </c>
      <c r="H3" s="27" t="s">
        <v>438</v>
      </c>
      <c r="I3" s="29"/>
    </row>
    <row r="4" spans="1:9" x14ac:dyDescent="0.25">
      <c r="A4" s="6" t="s">
        <v>8</v>
      </c>
      <c r="B4" s="26" t="s">
        <v>459</v>
      </c>
      <c r="C4" s="28"/>
      <c r="D4" s="28"/>
      <c r="E4" s="7"/>
      <c r="F4" s="6"/>
      <c r="G4" s="57" t="s">
        <v>10</v>
      </c>
      <c r="H4" s="28" t="s">
        <v>11</v>
      </c>
      <c r="I4" s="28"/>
    </row>
    <row r="5" spans="1:9" x14ac:dyDescent="0.25">
      <c r="A5" s="6" t="s">
        <v>12</v>
      </c>
      <c r="B5" s="26" t="s">
        <v>460</v>
      </c>
      <c r="C5" s="29"/>
      <c r="D5" s="29"/>
      <c r="E5" s="7"/>
      <c r="F5" s="6"/>
      <c r="G5" s="57" t="s">
        <v>14</v>
      </c>
      <c r="H5" s="29" t="s">
        <v>461</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6" t="s">
        <v>462</v>
      </c>
      <c r="B9" s="6"/>
      <c r="C9" s="7"/>
      <c r="D9" s="7"/>
      <c r="E9" s="7"/>
      <c r="F9" s="7"/>
      <c r="G9" s="7"/>
      <c r="H9" s="7"/>
      <c r="I9" s="7"/>
    </row>
    <row r="10" spans="1:9" x14ac:dyDescent="0.25">
      <c r="A10" s="6" t="s">
        <v>463</v>
      </c>
      <c r="B10" s="6"/>
      <c r="C10" s="7"/>
      <c r="D10" s="7"/>
      <c r="E10" s="7"/>
      <c r="F10" s="7"/>
      <c r="G10" s="7"/>
      <c r="H10" s="7"/>
      <c r="I10" s="7"/>
    </row>
    <row r="11" spans="1:9" x14ac:dyDescent="0.25">
      <c r="A11" s="6" t="s">
        <v>18</v>
      </c>
      <c r="B11" s="6"/>
      <c r="C11" s="7"/>
      <c r="D11" s="7"/>
      <c r="E11" s="7"/>
      <c r="F11" s="7"/>
      <c r="G11" s="7"/>
      <c r="H11" s="7"/>
      <c r="I11" s="7"/>
    </row>
    <row r="12" spans="1:9" x14ac:dyDescent="0.25">
      <c r="A12" s="5" t="s">
        <v>464</v>
      </c>
      <c r="B12" s="6"/>
      <c r="C12" s="7"/>
      <c r="D12" s="7"/>
      <c r="E12" s="7"/>
      <c r="F12" s="7"/>
      <c r="G12" s="7"/>
      <c r="H12" s="7"/>
      <c r="I12" s="7"/>
    </row>
    <row r="13" spans="1:9" x14ac:dyDescent="0.25">
      <c r="A13" s="6" t="s">
        <v>20</v>
      </c>
      <c r="B13" s="6"/>
      <c r="C13" s="7"/>
      <c r="D13" s="7"/>
      <c r="E13" s="7"/>
      <c r="F13" s="7"/>
      <c r="G13" s="7"/>
      <c r="H13" s="7"/>
      <c r="I13" s="7"/>
    </row>
    <row r="14" spans="1:9" x14ac:dyDescent="0.25">
      <c r="A14" s="5" t="s">
        <v>465</v>
      </c>
      <c r="B14" s="6"/>
      <c r="C14" s="7"/>
      <c r="D14" s="7"/>
      <c r="E14" s="7"/>
      <c r="F14" s="7"/>
      <c r="G14" s="7"/>
      <c r="H14" s="7"/>
      <c r="I14" s="7"/>
    </row>
    <row r="15" spans="1:9" x14ac:dyDescent="0.25">
      <c r="A15" s="5" t="s">
        <v>22</v>
      </c>
      <c r="B15" s="6"/>
      <c r="C15" s="7"/>
      <c r="D15" s="7"/>
      <c r="E15" s="7"/>
      <c r="F15" s="7"/>
      <c r="G15" s="7"/>
      <c r="H15" s="7"/>
      <c r="I15" s="7"/>
    </row>
    <row r="16" spans="1:9" x14ac:dyDescent="0.25">
      <c r="A16" s="6"/>
      <c r="B16" s="6"/>
      <c r="C16" s="7"/>
      <c r="D16" s="7"/>
      <c r="E16" s="7"/>
      <c r="F16" s="7"/>
      <c r="G16" s="7"/>
      <c r="H16" s="7"/>
      <c r="I16" s="7"/>
    </row>
    <row r="17" spans="1:9" x14ac:dyDescent="0.25">
      <c r="A17" s="5" t="s">
        <v>23</v>
      </c>
      <c r="B17" s="6"/>
      <c r="C17" s="7"/>
      <c r="D17" s="7"/>
      <c r="E17" s="7"/>
      <c r="F17" s="7"/>
      <c r="G17" s="7"/>
      <c r="H17" s="7"/>
      <c r="I17" s="7"/>
    </row>
    <row r="18" spans="1:9" x14ac:dyDescent="0.25">
      <c r="A18" s="25" t="s">
        <v>466</v>
      </c>
      <c r="B18" s="7"/>
      <c r="C18" s="7"/>
      <c r="D18" s="7"/>
      <c r="E18" s="7"/>
      <c r="F18" s="7"/>
      <c r="G18" s="7"/>
      <c r="H18" s="7"/>
      <c r="I18" s="7"/>
    </row>
    <row r="19" spans="1:9" ht="13" x14ac:dyDescent="0.3">
      <c r="A19" s="119" t="s">
        <v>25</v>
      </c>
      <c r="B19" s="120"/>
      <c r="C19" s="120"/>
      <c r="D19" s="120"/>
      <c r="E19" s="120"/>
      <c r="F19" s="120"/>
      <c r="G19" s="120"/>
      <c r="H19" s="120"/>
      <c r="I19" s="121"/>
    </row>
    <row r="20" spans="1:9" x14ac:dyDescent="0.25">
      <c r="A20" s="59"/>
      <c r="B20" s="60"/>
      <c r="C20" s="61" t="s">
        <v>26</v>
      </c>
      <c r="D20" s="61" t="s">
        <v>27</v>
      </c>
      <c r="E20" s="61" t="s">
        <v>28</v>
      </c>
      <c r="F20" s="61" t="s">
        <v>29</v>
      </c>
      <c r="G20" s="61" t="s">
        <v>30</v>
      </c>
      <c r="H20" s="61" t="s">
        <v>31</v>
      </c>
      <c r="I20" s="61" t="s">
        <v>32</v>
      </c>
    </row>
    <row r="21" spans="1:9" x14ac:dyDescent="0.25">
      <c r="A21" s="59"/>
      <c r="B21" s="60"/>
      <c r="C21" s="62" t="s">
        <v>33</v>
      </c>
      <c r="D21" s="63" t="s">
        <v>33</v>
      </c>
      <c r="E21" s="62" t="s">
        <v>33</v>
      </c>
      <c r="F21" s="62" t="s">
        <v>33</v>
      </c>
      <c r="G21" s="62" t="s">
        <v>34</v>
      </c>
      <c r="H21" s="62" t="s">
        <v>34</v>
      </c>
      <c r="I21" s="62" t="s">
        <v>34</v>
      </c>
    </row>
    <row r="22" spans="1:9" x14ac:dyDescent="0.25">
      <c r="A22" s="59" t="s">
        <v>35</v>
      </c>
      <c r="B22" s="60"/>
      <c r="C22" s="64"/>
      <c r="D22" s="65">
        <v>79920</v>
      </c>
      <c r="E22" s="65"/>
      <c r="F22" s="65"/>
      <c r="G22" s="65"/>
      <c r="H22" s="65">
        <v>0</v>
      </c>
      <c r="I22" s="65">
        <v>0</v>
      </c>
    </row>
    <row r="23" spans="1:9" x14ac:dyDescent="0.25">
      <c r="A23" s="59" t="s">
        <v>36</v>
      </c>
      <c r="B23" s="60"/>
      <c r="C23" s="64">
        <v>0</v>
      </c>
      <c r="D23" s="65">
        <f t="shared" ref="D23:I23" si="0">C34</f>
        <v>0</v>
      </c>
      <c r="E23" s="65">
        <f t="shared" si="0"/>
        <v>35</v>
      </c>
      <c r="F23" s="65">
        <f t="shared" si="0"/>
        <v>62023</v>
      </c>
      <c r="G23" s="65">
        <f t="shared" si="0"/>
        <v>0</v>
      </c>
      <c r="H23" s="65">
        <f t="shared" si="0"/>
        <v>0</v>
      </c>
      <c r="I23" s="65">
        <f t="shared" si="0"/>
        <v>0</v>
      </c>
    </row>
    <row r="24" spans="1:9" x14ac:dyDescent="0.25">
      <c r="A24" s="59" t="s">
        <v>37</v>
      </c>
      <c r="B24" s="60"/>
      <c r="C24" s="64"/>
      <c r="D24" s="65">
        <v>34066</v>
      </c>
      <c r="E24" s="65">
        <v>86002</v>
      </c>
      <c r="F24" s="65">
        <v>0</v>
      </c>
      <c r="G24" s="65">
        <v>0</v>
      </c>
      <c r="H24" s="65">
        <v>0</v>
      </c>
      <c r="I24" s="65">
        <v>0</v>
      </c>
    </row>
    <row r="25" spans="1:9" x14ac:dyDescent="0.25">
      <c r="A25" s="59" t="s">
        <v>38</v>
      </c>
      <c r="B25" s="60"/>
      <c r="C25" s="64"/>
      <c r="D25" s="65">
        <v>34031</v>
      </c>
      <c r="E25" s="65">
        <v>24014</v>
      </c>
      <c r="F25" s="64">
        <v>62023</v>
      </c>
      <c r="G25" s="65">
        <v>0</v>
      </c>
      <c r="H25" s="65">
        <v>0</v>
      </c>
      <c r="I25" s="65">
        <v>0</v>
      </c>
    </row>
    <row r="26" spans="1:9" x14ac:dyDescent="0.25">
      <c r="A26" s="59"/>
      <c r="B26" s="60"/>
      <c r="C26" s="64"/>
      <c r="D26" s="65"/>
      <c r="E26" s="65"/>
      <c r="F26" s="65"/>
      <c r="G26" s="65"/>
      <c r="H26" s="65"/>
      <c r="I26" s="65"/>
    </row>
    <row r="27" spans="1:9" x14ac:dyDescent="0.25">
      <c r="A27" s="59" t="s">
        <v>39</v>
      </c>
      <c r="B27" s="29"/>
      <c r="C27" s="66"/>
      <c r="D27" s="66"/>
      <c r="E27" s="66"/>
      <c r="F27" s="66"/>
      <c r="G27" s="66"/>
      <c r="H27" s="66"/>
      <c r="I27" s="64"/>
    </row>
    <row r="28" spans="1:9" x14ac:dyDescent="0.25">
      <c r="A28" s="67" t="s">
        <v>40</v>
      </c>
      <c r="B28" s="60"/>
      <c r="C28" s="64"/>
      <c r="D28" s="68"/>
      <c r="E28" s="66"/>
      <c r="F28" s="66"/>
      <c r="G28" s="66"/>
      <c r="H28" s="66"/>
      <c r="I28" s="64"/>
    </row>
    <row r="29" spans="1:9" x14ac:dyDescent="0.25">
      <c r="A29" s="69"/>
      <c r="B29" s="70"/>
      <c r="C29" s="64">
        <v>0</v>
      </c>
      <c r="D29" s="65">
        <v>0</v>
      </c>
      <c r="E29" s="65">
        <v>0</v>
      </c>
      <c r="F29" s="65"/>
      <c r="G29" s="65"/>
      <c r="H29" s="65"/>
      <c r="I29" s="65"/>
    </row>
    <row r="30" spans="1:9" x14ac:dyDescent="0.25">
      <c r="A30" s="69"/>
      <c r="B30" s="70"/>
      <c r="C30" s="64"/>
      <c r="D30" s="65"/>
      <c r="E30" s="65"/>
      <c r="F30" s="65"/>
      <c r="G30" s="65"/>
      <c r="H30" s="65"/>
      <c r="I30" s="65"/>
    </row>
    <row r="31" spans="1:9" x14ac:dyDescent="0.25">
      <c r="A31" s="69"/>
      <c r="B31" s="70"/>
      <c r="C31" s="64"/>
      <c r="D31" s="65"/>
      <c r="E31" s="65"/>
      <c r="F31" s="65"/>
      <c r="G31" s="65"/>
      <c r="H31" s="65"/>
      <c r="I31" s="65"/>
    </row>
    <row r="32" spans="1:9" x14ac:dyDescent="0.25">
      <c r="A32" s="59" t="s">
        <v>41</v>
      </c>
      <c r="B32" s="60"/>
      <c r="C32" s="64">
        <f t="shared" ref="C32:I32" si="1">SUM(C29:C31)</f>
        <v>0</v>
      </c>
      <c r="D32" s="64">
        <f t="shared" si="1"/>
        <v>0</v>
      </c>
      <c r="E32" s="64">
        <f t="shared" si="1"/>
        <v>0</v>
      </c>
      <c r="F32" s="64">
        <f t="shared" si="1"/>
        <v>0</v>
      </c>
      <c r="G32" s="64">
        <f t="shared" si="1"/>
        <v>0</v>
      </c>
      <c r="H32" s="64">
        <f t="shared" si="1"/>
        <v>0</v>
      </c>
      <c r="I32" s="64">
        <f t="shared" si="1"/>
        <v>0</v>
      </c>
    </row>
    <row r="33" spans="1:9" x14ac:dyDescent="0.25">
      <c r="A33" s="59"/>
      <c r="B33" s="60"/>
      <c r="C33" s="64"/>
      <c r="D33" s="65"/>
      <c r="E33" s="65"/>
      <c r="F33" s="65"/>
      <c r="G33" s="65"/>
      <c r="H33" s="65"/>
      <c r="I33" s="65"/>
    </row>
    <row r="34" spans="1:9" x14ac:dyDescent="0.25">
      <c r="A34" s="59" t="s">
        <v>42</v>
      </c>
      <c r="B34" s="60"/>
      <c r="C34" s="64">
        <f>+C23+C24-C25+C32</f>
        <v>0</v>
      </c>
      <c r="D34" s="64">
        <f t="shared" ref="D34:I34" si="2">+D23+D24-D25+D32</f>
        <v>35</v>
      </c>
      <c r="E34" s="64">
        <f>+E23+E24-E25+E32</f>
        <v>62023</v>
      </c>
      <c r="F34" s="64">
        <f t="shared" si="2"/>
        <v>0</v>
      </c>
      <c r="G34" s="64">
        <f>+G23+G24-G25+G32</f>
        <v>0</v>
      </c>
      <c r="H34" s="64">
        <f>+H23+H24-H25+H32</f>
        <v>0</v>
      </c>
      <c r="I34" s="64">
        <f t="shared" si="2"/>
        <v>0</v>
      </c>
    </row>
    <row r="35" spans="1:9" x14ac:dyDescent="0.25">
      <c r="A35" s="69"/>
      <c r="B35" s="70"/>
      <c r="C35" s="71"/>
      <c r="D35" s="72"/>
      <c r="E35" s="72"/>
      <c r="F35" s="65"/>
      <c r="G35" s="65"/>
      <c r="H35" s="65"/>
      <c r="I35" s="65"/>
    </row>
    <row r="36" spans="1:9" x14ac:dyDescent="0.25">
      <c r="A36" s="59" t="s">
        <v>43</v>
      </c>
      <c r="B36" s="60"/>
      <c r="C36" s="71"/>
      <c r="D36" s="72">
        <v>26108</v>
      </c>
      <c r="E36" s="72">
        <v>62023</v>
      </c>
      <c r="F36" s="65"/>
      <c r="G36" s="65">
        <v>0</v>
      </c>
      <c r="H36" s="65">
        <v>0</v>
      </c>
      <c r="I36" s="65">
        <v>0</v>
      </c>
    </row>
    <row r="37" spans="1:9" x14ac:dyDescent="0.25">
      <c r="A37" s="69"/>
      <c r="B37" s="70"/>
      <c r="C37" s="71"/>
      <c r="D37" s="72"/>
      <c r="E37" s="72"/>
      <c r="F37" s="65"/>
      <c r="G37" s="65"/>
      <c r="H37" s="65"/>
      <c r="I37" s="65"/>
    </row>
    <row r="38" spans="1:9" x14ac:dyDescent="0.25">
      <c r="A38" s="59" t="s">
        <v>44</v>
      </c>
      <c r="B38" s="73"/>
      <c r="C38" s="74">
        <f>C34-C36</f>
        <v>0</v>
      </c>
      <c r="D38" s="74">
        <f t="shared" ref="D38:I38" si="3">D34-D36</f>
        <v>-26073</v>
      </c>
      <c r="E38" s="74">
        <f t="shared" si="3"/>
        <v>0</v>
      </c>
      <c r="F38" s="75">
        <f t="shared" si="3"/>
        <v>0</v>
      </c>
      <c r="G38" s="75">
        <f t="shared" si="3"/>
        <v>0</v>
      </c>
      <c r="H38" s="75">
        <f t="shared" si="3"/>
        <v>0</v>
      </c>
      <c r="I38" s="75">
        <f t="shared" si="3"/>
        <v>0</v>
      </c>
    </row>
    <row r="39" spans="1:9" x14ac:dyDescent="0.25">
      <c r="A39" s="76"/>
      <c r="B39" s="76"/>
      <c r="C39" s="77"/>
      <c r="D39" s="77"/>
      <c r="E39" s="77"/>
      <c r="F39" s="77"/>
      <c r="G39" s="77"/>
      <c r="H39" s="77"/>
      <c r="I39" s="77"/>
    </row>
    <row r="40" spans="1:9" x14ac:dyDescent="0.25">
      <c r="A40" s="78" t="s">
        <v>45</v>
      </c>
      <c r="B40" s="28"/>
      <c r="C40" s="79"/>
      <c r="D40" s="79"/>
      <c r="E40" s="79"/>
      <c r="F40" s="79"/>
      <c r="G40" s="79"/>
      <c r="H40" s="79"/>
      <c r="I40" s="79"/>
    </row>
    <row r="41" spans="1:9" x14ac:dyDescent="0.25">
      <c r="A41" s="80" t="s">
        <v>46</v>
      </c>
      <c r="B41" s="70"/>
      <c r="C41" s="72"/>
      <c r="D41" s="72"/>
      <c r="E41" s="72"/>
      <c r="F41" s="72"/>
      <c r="G41" s="72"/>
      <c r="H41" s="72"/>
      <c r="I41" s="72"/>
    </row>
    <row r="42" spans="1:9" x14ac:dyDescent="0.25">
      <c r="A42" s="59"/>
      <c r="B42" s="60"/>
      <c r="C42" s="65"/>
      <c r="D42" s="65"/>
      <c r="E42" s="65"/>
      <c r="F42" s="65"/>
      <c r="G42" s="65"/>
      <c r="H42" s="65"/>
      <c r="I42" s="65"/>
    </row>
    <row r="43" spans="1:9" x14ac:dyDescent="0.25">
      <c r="A43" s="59" t="s">
        <v>47</v>
      </c>
      <c r="B43" s="60"/>
      <c r="C43" s="65"/>
      <c r="D43" s="65"/>
      <c r="E43" s="65"/>
      <c r="F43" s="65"/>
      <c r="G43" s="65"/>
      <c r="H43" s="65"/>
      <c r="I43" s="65"/>
    </row>
    <row r="44" spans="1:9" x14ac:dyDescent="0.25">
      <c r="A44" s="59"/>
      <c r="B44" s="60"/>
      <c r="C44" s="65"/>
      <c r="D44" s="65"/>
      <c r="E44" s="65"/>
      <c r="F44" s="65"/>
      <c r="G44" s="65"/>
      <c r="H44" s="65"/>
      <c r="I44" s="65"/>
    </row>
    <row r="45" spans="1:9" x14ac:dyDescent="0.25">
      <c r="A45" s="112" t="s">
        <v>48</v>
      </c>
      <c r="B45" s="73"/>
      <c r="C45" s="65"/>
      <c r="D45" s="65"/>
      <c r="E45" s="65"/>
      <c r="F45" s="65"/>
      <c r="G45" s="65"/>
      <c r="H45" s="65"/>
      <c r="I45" s="65"/>
    </row>
    <row r="46" spans="1:9" x14ac:dyDescent="0.25">
      <c r="A46" s="113" t="s">
        <v>49</v>
      </c>
      <c r="B46" s="114"/>
      <c r="C46" s="65"/>
      <c r="D46" s="65"/>
      <c r="E46" s="65"/>
      <c r="F46" s="65"/>
      <c r="G46" s="65"/>
      <c r="H46" s="65"/>
      <c r="I46" s="65"/>
    </row>
    <row r="47" spans="1:9" x14ac:dyDescent="0.25">
      <c r="A47" s="6"/>
      <c r="B47" s="6"/>
      <c r="C47" s="6"/>
      <c r="D47" s="6"/>
      <c r="E47" s="6"/>
      <c r="F47" s="6"/>
      <c r="G47" s="6"/>
      <c r="H47" s="6"/>
      <c r="I47" s="6"/>
    </row>
  </sheetData>
  <sheetProtection selectLockedCells="1"/>
  <mergeCells count="1">
    <mergeCell ref="A19:I19"/>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4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1FADD7-7087-4EBA-963D-4A02FFE14A32}">
  <sheetPr>
    <pageSetUpPr fitToPage="1"/>
  </sheetPr>
  <dimension ref="A1:I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8" t="s">
        <v>518</v>
      </c>
      <c r="I2" s="28"/>
    </row>
    <row r="3" spans="1:9" x14ac:dyDescent="0.25">
      <c r="A3" s="6" t="s">
        <v>4</v>
      </c>
      <c r="B3" s="28" t="s">
        <v>136</v>
      </c>
      <c r="C3" s="28"/>
      <c r="D3" s="28"/>
      <c r="E3" s="7"/>
      <c r="F3" s="6"/>
      <c r="G3" s="57" t="s">
        <v>6</v>
      </c>
      <c r="H3" s="29" t="s">
        <v>519</v>
      </c>
      <c r="I3" s="29"/>
    </row>
    <row r="4" spans="1:9" x14ac:dyDescent="0.25">
      <c r="A4" s="6" t="s">
        <v>8</v>
      </c>
      <c r="B4" s="26" t="s">
        <v>527</v>
      </c>
      <c r="C4" s="28"/>
      <c r="D4" s="28"/>
      <c r="E4" s="7"/>
      <c r="F4" s="6"/>
      <c r="G4" s="57" t="s">
        <v>10</v>
      </c>
      <c r="H4" s="28" t="s">
        <v>11</v>
      </c>
      <c r="I4" s="28"/>
    </row>
    <row r="5" spans="1:9" x14ac:dyDescent="0.25">
      <c r="A5" s="6" t="s">
        <v>12</v>
      </c>
      <c r="B5" s="26" t="s">
        <v>143</v>
      </c>
      <c r="C5" s="29"/>
      <c r="D5" s="29"/>
      <c r="E5" s="7"/>
      <c r="F5" s="6"/>
      <c r="G5" s="57" t="s">
        <v>14</v>
      </c>
      <c r="H5" s="29" t="s">
        <v>528</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86" t="s">
        <v>529</v>
      </c>
      <c r="B9" s="6"/>
      <c r="C9" s="7"/>
      <c r="D9" s="7"/>
      <c r="E9" s="7"/>
      <c r="F9" s="7"/>
      <c r="G9" s="7"/>
      <c r="H9" s="7"/>
      <c r="I9" s="7"/>
    </row>
    <row r="10" spans="1:9" x14ac:dyDescent="0.25">
      <c r="A10" s="6" t="s">
        <v>18</v>
      </c>
      <c r="B10" s="6"/>
      <c r="C10" s="7"/>
      <c r="D10" s="7"/>
      <c r="E10" s="7"/>
      <c r="F10" s="7"/>
      <c r="G10" s="7"/>
      <c r="H10" s="7"/>
      <c r="I10" s="7"/>
    </row>
    <row r="11" spans="1:9" x14ac:dyDescent="0.25">
      <c r="A11" s="38" t="s">
        <v>490</v>
      </c>
      <c r="B11" s="6"/>
      <c r="C11" s="7"/>
      <c r="D11" s="7"/>
      <c r="E11" s="7"/>
      <c r="F11" s="7"/>
      <c r="G11" s="7"/>
      <c r="H11" s="7"/>
      <c r="I11" s="7"/>
    </row>
    <row r="12" spans="1:9" x14ac:dyDescent="0.25">
      <c r="A12" s="6" t="s">
        <v>20</v>
      </c>
      <c r="B12" s="6"/>
      <c r="C12" s="7"/>
      <c r="D12" s="7"/>
      <c r="E12" s="7"/>
      <c r="F12" s="7"/>
      <c r="G12" s="7"/>
      <c r="H12" s="7"/>
      <c r="I12" s="7"/>
    </row>
    <row r="13" spans="1:9" x14ac:dyDescent="0.25">
      <c r="A13" s="54" t="s">
        <v>530</v>
      </c>
      <c r="B13" s="6"/>
      <c r="C13" s="7"/>
      <c r="D13" s="7"/>
      <c r="E13" s="7"/>
      <c r="F13" s="7"/>
      <c r="G13" s="7"/>
      <c r="H13" s="7"/>
      <c r="I13" s="7"/>
    </row>
    <row r="14" spans="1:9" x14ac:dyDescent="0.25">
      <c r="A14" s="5" t="s">
        <v>22</v>
      </c>
      <c r="B14" s="6"/>
      <c r="C14" s="7"/>
      <c r="D14" s="7"/>
      <c r="E14" s="7"/>
      <c r="F14" s="7"/>
      <c r="G14" s="7"/>
      <c r="H14" s="7"/>
      <c r="I14" s="7"/>
    </row>
    <row r="15" spans="1:9" x14ac:dyDescent="0.25">
      <c r="A15" s="6"/>
      <c r="B15" s="6"/>
      <c r="C15" s="7"/>
      <c r="D15" s="7"/>
      <c r="E15" s="7"/>
      <c r="F15" s="7"/>
      <c r="G15" s="7"/>
      <c r="H15" s="7"/>
      <c r="I15" s="7"/>
    </row>
    <row r="16" spans="1:9" x14ac:dyDescent="0.25">
      <c r="A16" s="5" t="s">
        <v>23</v>
      </c>
      <c r="B16" s="6"/>
      <c r="C16" s="7"/>
      <c r="D16" s="7"/>
      <c r="E16" s="7"/>
      <c r="F16" s="7"/>
      <c r="G16" s="7"/>
      <c r="H16" s="7"/>
      <c r="I16" s="7"/>
    </row>
    <row r="17" spans="1:9" x14ac:dyDescent="0.25">
      <c r="A17" s="7"/>
      <c r="B17" s="7"/>
      <c r="C17" s="7"/>
      <c r="D17" s="7"/>
      <c r="E17" s="7"/>
      <c r="F17" s="7"/>
      <c r="G17" s="7"/>
      <c r="H17" s="7"/>
      <c r="I17" s="7"/>
    </row>
    <row r="18" spans="1:9" ht="13" x14ac:dyDescent="0.3">
      <c r="A18" s="119" t="s">
        <v>25</v>
      </c>
      <c r="B18" s="120"/>
      <c r="C18" s="120"/>
      <c r="D18" s="120"/>
      <c r="E18" s="120"/>
      <c r="F18" s="120"/>
      <c r="G18" s="120"/>
      <c r="H18" s="120"/>
      <c r="I18" s="121"/>
    </row>
    <row r="19" spans="1:9" x14ac:dyDescent="0.25">
      <c r="A19" s="59"/>
      <c r="B19" s="60"/>
      <c r="C19" s="61" t="s">
        <v>26</v>
      </c>
      <c r="D19" s="61" t="s">
        <v>27</v>
      </c>
      <c r="E19" s="61" t="s">
        <v>28</v>
      </c>
      <c r="F19" s="61" t="s">
        <v>29</v>
      </c>
      <c r="G19" s="61" t="s">
        <v>30</v>
      </c>
      <c r="H19" s="61" t="s">
        <v>31</v>
      </c>
      <c r="I19" s="61" t="s">
        <v>32</v>
      </c>
    </row>
    <row r="20" spans="1:9" x14ac:dyDescent="0.25">
      <c r="A20" s="59"/>
      <c r="B20" s="60"/>
      <c r="C20" s="62" t="s">
        <v>33</v>
      </c>
      <c r="D20" s="63" t="s">
        <v>33</v>
      </c>
      <c r="E20" s="62" t="s">
        <v>33</v>
      </c>
      <c r="F20" s="62" t="s">
        <v>33</v>
      </c>
      <c r="G20" s="62" t="s">
        <v>34</v>
      </c>
      <c r="H20" s="62" t="s">
        <v>34</v>
      </c>
      <c r="I20" s="62" t="s">
        <v>34</v>
      </c>
    </row>
    <row r="21" spans="1:9" x14ac:dyDescent="0.25">
      <c r="A21" s="59" t="s">
        <v>35</v>
      </c>
      <c r="B21" s="60"/>
      <c r="C21" s="64">
        <v>0</v>
      </c>
      <c r="D21" s="65"/>
      <c r="E21" s="65"/>
      <c r="F21" s="65"/>
      <c r="G21" s="65">
        <v>440000</v>
      </c>
      <c r="H21" s="65"/>
      <c r="I21" s="65"/>
    </row>
    <row r="22" spans="1:9" x14ac:dyDescent="0.25">
      <c r="A22" s="59" t="s">
        <v>36</v>
      </c>
      <c r="B22" s="60"/>
      <c r="C22" s="64">
        <v>0</v>
      </c>
      <c r="D22" s="65">
        <v>0</v>
      </c>
      <c r="E22" s="65">
        <v>11224</v>
      </c>
      <c r="F22" s="65">
        <v>18127</v>
      </c>
      <c r="G22" s="65">
        <v>16674</v>
      </c>
      <c r="H22" s="65">
        <v>16674</v>
      </c>
      <c r="I22" s="65">
        <v>16674</v>
      </c>
    </row>
    <row r="23" spans="1:9" x14ac:dyDescent="0.25">
      <c r="A23" s="59" t="s">
        <v>37</v>
      </c>
      <c r="B23" s="60"/>
      <c r="C23" s="64">
        <v>78213</v>
      </c>
      <c r="D23" s="65">
        <v>332811</v>
      </c>
      <c r="E23" s="65">
        <v>108422</v>
      </c>
      <c r="F23" s="65">
        <v>140600</v>
      </c>
      <c r="G23" s="65">
        <v>146666.67000000001</v>
      </c>
      <c r="H23" s="65">
        <v>146666.67000000001</v>
      </c>
      <c r="I23" s="65">
        <v>146666.67000000001</v>
      </c>
    </row>
    <row r="24" spans="1:9" x14ac:dyDescent="0.25">
      <c r="A24" s="59" t="s">
        <v>38</v>
      </c>
      <c r="B24" s="60"/>
      <c r="C24" s="64">
        <v>78213</v>
      </c>
      <c r="D24" s="65">
        <v>321587</v>
      </c>
      <c r="E24" s="65">
        <v>101519</v>
      </c>
      <c r="F24" s="64">
        <v>142053</v>
      </c>
      <c r="G24" s="65">
        <v>146666.67000000001</v>
      </c>
      <c r="H24" s="65">
        <v>146666.67000000001</v>
      </c>
      <c r="I24" s="65">
        <v>146666.67000000001</v>
      </c>
    </row>
    <row r="25" spans="1:9" x14ac:dyDescent="0.25">
      <c r="A25" s="59"/>
      <c r="B25" s="60"/>
      <c r="C25" s="64"/>
      <c r="D25" s="65"/>
      <c r="E25" s="65"/>
      <c r="F25" s="65"/>
      <c r="G25" s="65"/>
      <c r="H25" s="65"/>
      <c r="I25" s="65"/>
    </row>
    <row r="26" spans="1:9" x14ac:dyDescent="0.25">
      <c r="A26" s="59" t="s">
        <v>39</v>
      </c>
      <c r="B26" s="29"/>
      <c r="C26" s="66"/>
      <c r="D26" s="66"/>
      <c r="E26" s="66"/>
      <c r="F26" s="66"/>
      <c r="G26" s="66"/>
      <c r="H26" s="66"/>
      <c r="I26" s="64"/>
    </row>
    <row r="27" spans="1:9" x14ac:dyDescent="0.25">
      <c r="A27" s="67" t="s">
        <v>40</v>
      </c>
      <c r="B27" s="60"/>
      <c r="C27" s="64"/>
      <c r="D27" s="68"/>
      <c r="E27" s="66"/>
      <c r="F27" s="66"/>
      <c r="G27" s="66"/>
      <c r="H27" s="66"/>
      <c r="I27" s="64"/>
    </row>
    <row r="28" spans="1:9" x14ac:dyDescent="0.25">
      <c r="A28" s="69"/>
      <c r="B28" s="70"/>
      <c r="C28" s="64">
        <v>0</v>
      </c>
      <c r="D28" s="65">
        <v>0</v>
      </c>
      <c r="E28" s="65">
        <v>0</v>
      </c>
      <c r="F28" s="65"/>
      <c r="G28" s="65"/>
      <c r="H28" s="65"/>
      <c r="I28" s="65"/>
    </row>
    <row r="29" spans="1:9" x14ac:dyDescent="0.25">
      <c r="A29" s="69"/>
      <c r="B29" s="70"/>
      <c r="C29" s="64"/>
      <c r="D29" s="65"/>
      <c r="E29" s="65"/>
      <c r="F29" s="65"/>
      <c r="G29" s="65"/>
      <c r="H29" s="65"/>
      <c r="I29" s="65"/>
    </row>
    <row r="30" spans="1:9" x14ac:dyDescent="0.25">
      <c r="A30" s="69"/>
      <c r="B30" s="70"/>
      <c r="C30" s="64"/>
      <c r="D30" s="65"/>
      <c r="E30" s="65"/>
      <c r="F30" s="65"/>
      <c r="G30" s="65"/>
      <c r="H30" s="65"/>
      <c r="I30" s="65"/>
    </row>
    <row r="31" spans="1:9" x14ac:dyDescent="0.25">
      <c r="A31" s="59" t="s">
        <v>41</v>
      </c>
      <c r="B31" s="60"/>
      <c r="C31" s="64">
        <v>0</v>
      </c>
      <c r="D31" s="64">
        <v>0</v>
      </c>
      <c r="E31" s="64">
        <v>0</v>
      </c>
      <c r="F31" s="64">
        <v>0</v>
      </c>
      <c r="G31" s="64">
        <v>0</v>
      </c>
      <c r="H31" s="64">
        <v>0</v>
      </c>
      <c r="I31" s="64">
        <v>0</v>
      </c>
    </row>
    <row r="32" spans="1:9" x14ac:dyDescent="0.25">
      <c r="A32" s="59"/>
      <c r="B32" s="60"/>
      <c r="C32" s="64"/>
      <c r="D32" s="65"/>
      <c r="E32" s="65"/>
      <c r="F32" s="65"/>
      <c r="G32" s="65"/>
      <c r="H32" s="65"/>
      <c r="I32" s="65"/>
    </row>
    <row r="33" spans="1:9" x14ac:dyDescent="0.25">
      <c r="A33" s="59" t="s">
        <v>42</v>
      </c>
      <c r="B33" s="60"/>
      <c r="C33" s="64">
        <v>0</v>
      </c>
      <c r="D33" s="64">
        <v>11224</v>
      </c>
      <c r="E33" s="64">
        <v>18127</v>
      </c>
      <c r="F33" s="64">
        <v>16674</v>
      </c>
      <c r="G33" s="64">
        <v>16674</v>
      </c>
      <c r="H33" s="64">
        <v>16674</v>
      </c>
      <c r="I33" s="64">
        <v>16674</v>
      </c>
    </row>
    <row r="34" spans="1:9" x14ac:dyDescent="0.25">
      <c r="A34" s="69"/>
      <c r="B34" s="70"/>
      <c r="C34" s="71"/>
      <c r="D34" s="72"/>
      <c r="E34" s="72"/>
      <c r="F34" s="65"/>
      <c r="G34" s="65"/>
      <c r="H34" s="65"/>
      <c r="I34" s="65"/>
    </row>
    <row r="35" spans="1:9" x14ac:dyDescent="0.25">
      <c r="A35" s="59" t="s">
        <v>43</v>
      </c>
      <c r="B35" s="60"/>
      <c r="C35" s="71">
        <v>190801</v>
      </c>
      <c r="D35" s="72">
        <v>64547</v>
      </c>
      <c r="E35" s="72">
        <v>34743</v>
      </c>
      <c r="F35" s="65">
        <v>92935</v>
      </c>
      <c r="G35" s="65">
        <v>146666.67000000001</v>
      </c>
      <c r="H35" s="65">
        <v>146666.67000000001</v>
      </c>
      <c r="I35" s="65"/>
    </row>
    <row r="36" spans="1:9" x14ac:dyDescent="0.25">
      <c r="A36" s="69"/>
      <c r="B36" s="70"/>
      <c r="C36" s="71"/>
      <c r="D36" s="72"/>
      <c r="E36" s="72"/>
      <c r="F36" s="65"/>
      <c r="G36" s="65"/>
      <c r="H36" s="65"/>
      <c r="I36" s="65"/>
    </row>
    <row r="37" spans="1:9" x14ac:dyDescent="0.25">
      <c r="A37" s="59" t="s">
        <v>44</v>
      </c>
      <c r="B37" s="73"/>
      <c r="C37" s="74">
        <v>-190801</v>
      </c>
      <c r="D37" s="74">
        <v>-53323</v>
      </c>
      <c r="E37" s="74">
        <v>-16616</v>
      </c>
      <c r="F37" s="75">
        <v>-76261</v>
      </c>
      <c r="G37" s="75">
        <v>16674</v>
      </c>
      <c r="H37" s="75">
        <v>16674</v>
      </c>
      <c r="I37" s="75">
        <v>16674</v>
      </c>
    </row>
    <row r="38" spans="1:9" x14ac:dyDescent="0.25">
      <c r="A38" s="76"/>
      <c r="B38" s="76"/>
      <c r="C38" s="77"/>
      <c r="D38" s="77"/>
      <c r="E38" s="77"/>
      <c r="F38" s="77"/>
      <c r="G38" s="77"/>
      <c r="H38" s="77"/>
      <c r="I38" s="77"/>
    </row>
    <row r="39" spans="1:9" x14ac:dyDescent="0.25">
      <c r="A39" s="78" t="s">
        <v>45</v>
      </c>
      <c r="B39" s="28"/>
      <c r="C39" s="79"/>
      <c r="D39" s="79"/>
      <c r="E39" s="79"/>
      <c r="F39" s="79"/>
      <c r="G39" s="79"/>
      <c r="H39" s="79"/>
      <c r="I39" s="79"/>
    </row>
    <row r="40" spans="1:9" x14ac:dyDescent="0.25">
      <c r="A40" s="80" t="s">
        <v>46</v>
      </c>
      <c r="B40" s="70"/>
      <c r="C40" s="72"/>
      <c r="D40" s="72"/>
      <c r="E40" s="72"/>
      <c r="F40" s="72"/>
      <c r="G40" s="72"/>
      <c r="H40" s="72"/>
      <c r="I40" s="72"/>
    </row>
    <row r="41" spans="1:9" x14ac:dyDescent="0.25">
      <c r="A41" s="59"/>
      <c r="B41" s="60"/>
      <c r="C41" s="65"/>
      <c r="D41" s="65"/>
      <c r="E41" s="65"/>
      <c r="F41" s="65"/>
      <c r="G41" s="65"/>
      <c r="H41" s="65"/>
      <c r="I41" s="65"/>
    </row>
    <row r="42" spans="1:9" x14ac:dyDescent="0.25">
      <c r="A42" s="59" t="s">
        <v>47</v>
      </c>
      <c r="B42" s="60"/>
      <c r="C42" s="65"/>
      <c r="D42" s="65"/>
      <c r="E42" s="65"/>
      <c r="F42" s="65"/>
      <c r="G42" s="65"/>
      <c r="H42" s="65"/>
      <c r="I42" s="65"/>
    </row>
    <row r="43" spans="1:9" x14ac:dyDescent="0.25">
      <c r="A43" s="59"/>
      <c r="B43" s="60"/>
      <c r="C43" s="65"/>
      <c r="D43" s="65"/>
      <c r="E43" s="65"/>
      <c r="F43" s="65"/>
      <c r="G43" s="65"/>
      <c r="H43" s="65"/>
      <c r="I43" s="65"/>
    </row>
    <row r="44" spans="1:9" x14ac:dyDescent="0.25">
      <c r="A44" s="112" t="s">
        <v>48</v>
      </c>
      <c r="B44" s="73"/>
      <c r="C44" s="65"/>
      <c r="D44" s="65"/>
      <c r="E44" s="65"/>
      <c r="F44" s="65"/>
      <c r="G44" s="65"/>
      <c r="H44" s="65"/>
      <c r="I44" s="65"/>
    </row>
    <row r="45" spans="1:9" x14ac:dyDescent="0.25">
      <c r="A45" s="113" t="s">
        <v>49</v>
      </c>
      <c r="B45" s="114"/>
      <c r="C45" s="65"/>
      <c r="D45" s="65"/>
      <c r="E45" s="65"/>
      <c r="F45" s="65"/>
      <c r="G45" s="65"/>
      <c r="H45" s="65"/>
      <c r="I45" s="65"/>
    </row>
    <row r="46" spans="1:9" x14ac:dyDescent="0.25">
      <c r="A46" s="6"/>
      <c r="B46" s="6"/>
      <c r="C46" s="6"/>
      <c r="D46" s="6"/>
      <c r="E46" s="6"/>
      <c r="F46" s="6"/>
      <c r="G46" s="6"/>
      <c r="H46" s="6"/>
      <c r="I46" s="6"/>
    </row>
    <row r="47" spans="1:9" x14ac:dyDescent="0.25">
      <c r="A47" s="6"/>
      <c r="B47" s="6"/>
      <c r="C47" s="6"/>
      <c r="D47" s="6"/>
      <c r="E47" s="6"/>
      <c r="F47" s="6"/>
      <c r="G47" s="6"/>
      <c r="H47" s="6"/>
      <c r="I47" s="6"/>
    </row>
  </sheetData>
  <sheetProtection selectLockedCells="1"/>
  <mergeCells count="1">
    <mergeCell ref="A18:I18"/>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4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961B4E-FFD4-4326-A3A7-EB9FA0CBAAB4}">
  <sheetPr>
    <pageSetUpPr fitToPage="1"/>
  </sheetPr>
  <dimension ref="A1:I55"/>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8" t="s">
        <v>330</v>
      </c>
      <c r="I2" s="28"/>
    </row>
    <row r="3" spans="1:9" x14ac:dyDescent="0.25">
      <c r="A3" s="6" t="s">
        <v>4</v>
      </c>
      <c r="B3" s="28" t="s">
        <v>331</v>
      </c>
      <c r="C3" s="28"/>
      <c r="D3" s="28"/>
      <c r="E3" s="7"/>
      <c r="F3" s="6"/>
      <c r="G3" s="57" t="s">
        <v>6</v>
      </c>
      <c r="H3" s="29" t="s">
        <v>332</v>
      </c>
      <c r="I3" s="29"/>
    </row>
    <row r="4" spans="1:9" x14ac:dyDescent="0.25">
      <c r="A4" s="6" t="s">
        <v>8</v>
      </c>
      <c r="B4" s="26" t="s">
        <v>333</v>
      </c>
      <c r="C4" s="28"/>
      <c r="D4" s="28"/>
      <c r="E4" s="7"/>
      <c r="F4" s="6"/>
      <c r="G4" s="57" t="s">
        <v>10</v>
      </c>
      <c r="H4" s="28" t="s">
        <v>11</v>
      </c>
      <c r="I4" s="28"/>
    </row>
    <row r="5" spans="1:9" x14ac:dyDescent="0.25">
      <c r="A5" s="6" t="s">
        <v>12</v>
      </c>
      <c r="B5" s="26" t="s">
        <v>92</v>
      </c>
      <c r="C5" s="29"/>
      <c r="D5" s="29"/>
      <c r="E5" s="7"/>
      <c r="F5" s="6"/>
      <c r="G5" s="57" t="s">
        <v>14</v>
      </c>
      <c r="H5" s="29" t="s">
        <v>334</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132" t="s">
        <v>335</v>
      </c>
      <c r="B9" s="132"/>
      <c r="C9" s="132"/>
      <c r="D9" s="132"/>
      <c r="E9" s="132"/>
      <c r="F9" s="132"/>
      <c r="G9" s="132"/>
      <c r="H9" s="132"/>
      <c r="I9" s="132"/>
    </row>
    <row r="10" spans="1:9" x14ac:dyDescent="0.25">
      <c r="A10" s="6" t="s">
        <v>18</v>
      </c>
      <c r="B10" s="6"/>
      <c r="C10" s="7"/>
      <c r="D10" s="7"/>
      <c r="E10" s="7"/>
      <c r="F10" s="7"/>
      <c r="G10" s="7"/>
      <c r="H10" s="7"/>
      <c r="I10" s="7"/>
    </row>
    <row r="11" spans="1:9" x14ac:dyDescent="0.25">
      <c r="A11" s="136" t="s">
        <v>336</v>
      </c>
      <c r="B11" s="136"/>
      <c r="C11" s="136"/>
      <c r="D11" s="136"/>
      <c r="E11" s="136"/>
      <c r="F11" s="136"/>
      <c r="G11" s="136"/>
      <c r="H11" s="136"/>
      <c r="I11" s="136"/>
    </row>
    <row r="12" spans="1:9" x14ac:dyDescent="0.25">
      <c r="A12" s="6" t="s">
        <v>20</v>
      </c>
      <c r="B12" s="6"/>
      <c r="C12" s="7"/>
      <c r="D12" s="7"/>
      <c r="E12" s="7"/>
      <c r="F12" s="7"/>
      <c r="G12" s="7"/>
      <c r="H12" s="7"/>
      <c r="I12" s="7"/>
    </row>
    <row r="13" spans="1:9" ht="12.75" customHeight="1" x14ac:dyDescent="0.25">
      <c r="A13" s="132" t="s">
        <v>337</v>
      </c>
      <c r="B13" s="132"/>
      <c r="C13" s="132"/>
      <c r="D13" s="132"/>
      <c r="E13" s="132"/>
      <c r="F13" s="132"/>
      <c r="G13" s="132"/>
      <c r="H13" s="132"/>
      <c r="I13" s="132"/>
    </row>
    <row r="14" spans="1:9" x14ac:dyDescent="0.25">
      <c r="A14" s="6" t="s">
        <v>338</v>
      </c>
      <c r="B14" s="6"/>
      <c r="C14" s="7"/>
      <c r="D14" s="7"/>
      <c r="E14" s="7"/>
      <c r="F14" s="7"/>
      <c r="G14" s="7"/>
      <c r="H14" s="7"/>
      <c r="I14" s="7"/>
    </row>
    <row r="15" spans="1:9" x14ac:dyDescent="0.25">
      <c r="A15" s="5" t="s">
        <v>22</v>
      </c>
      <c r="B15" s="6"/>
      <c r="C15" s="7"/>
      <c r="D15" s="7"/>
      <c r="E15" s="7"/>
      <c r="F15" s="7"/>
      <c r="G15" s="7"/>
      <c r="H15" s="7"/>
      <c r="I15" s="7"/>
    </row>
    <row r="16" spans="1:9" x14ac:dyDescent="0.25">
      <c r="A16" s="5"/>
      <c r="B16" s="6"/>
      <c r="C16" s="7"/>
      <c r="D16" s="7"/>
      <c r="E16" s="7"/>
      <c r="F16" s="7"/>
      <c r="G16" s="7"/>
      <c r="H16" s="7"/>
      <c r="I16" s="7"/>
    </row>
    <row r="17" spans="1:9" x14ac:dyDescent="0.25">
      <c r="A17" s="5" t="s">
        <v>23</v>
      </c>
      <c r="B17" s="6"/>
      <c r="C17" s="7"/>
      <c r="D17" s="7"/>
      <c r="E17" s="7"/>
      <c r="F17" s="7"/>
      <c r="G17" s="7"/>
      <c r="H17" s="7"/>
      <c r="I17" s="7"/>
    </row>
    <row r="18" spans="1:9" x14ac:dyDescent="0.25">
      <c r="A18" s="5" t="s">
        <v>339</v>
      </c>
      <c r="B18" s="6"/>
      <c r="C18" s="7"/>
      <c r="D18" s="7"/>
      <c r="E18" s="7"/>
      <c r="F18" s="7"/>
      <c r="G18" s="7"/>
      <c r="H18" s="7"/>
      <c r="I18" s="7"/>
    </row>
    <row r="19" spans="1:9" x14ac:dyDescent="0.25">
      <c r="A19" s="5" t="s">
        <v>340</v>
      </c>
      <c r="B19" s="6"/>
      <c r="C19" s="7"/>
      <c r="D19" s="7"/>
      <c r="E19" s="7"/>
      <c r="F19" s="7"/>
      <c r="G19" s="7"/>
      <c r="H19" s="7"/>
      <c r="I19" s="7"/>
    </row>
    <row r="20" spans="1:9" x14ac:dyDescent="0.25">
      <c r="A20" s="5" t="s">
        <v>341</v>
      </c>
      <c r="B20" s="6"/>
      <c r="C20" s="7"/>
      <c r="D20" s="7"/>
      <c r="E20" s="7"/>
      <c r="F20" s="7"/>
      <c r="G20" s="7"/>
      <c r="H20" s="7"/>
      <c r="I20" s="7"/>
    </row>
    <row r="21" spans="1:9" x14ac:dyDescent="0.25">
      <c r="A21" s="5" t="s">
        <v>342</v>
      </c>
      <c r="B21" s="6"/>
      <c r="C21" s="7"/>
      <c r="D21" s="7"/>
      <c r="E21" s="7"/>
      <c r="F21" s="7"/>
      <c r="G21" s="7"/>
      <c r="H21" s="7"/>
      <c r="I21" s="7"/>
    </row>
    <row r="22" spans="1:9" x14ac:dyDescent="0.25">
      <c r="A22" s="5" t="s">
        <v>343</v>
      </c>
      <c r="B22" s="6"/>
      <c r="C22" s="7"/>
      <c r="D22" s="7"/>
      <c r="E22" s="7"/>
      <c r="F22" s="7"/>
      <c r="G22" s="7"/>
      <c r="H22" s="7"/>
      <c r="I22" s="7"/>
    </row>
    <row r="23" spans="1:9" x14ac:dyDescent="0.25">
      <c r="A23" s="25" t="s">
        <v>344</v>
      </c>
      <c r="B23" s="7"/>
      <c r="C23" s="7"/>
      <c r="D23" s="7"/>
      <c r="E23" s="7"/>
      <c r="F23" s="7"/>
      <c r="G23" s="7"/>
      <c r="H23" s="7"/>
      <c r="I23" s="7"/>
    </row>
    <row r="24" spans="1:9" x14ac:dyDescent="0.25">
      <c r="A24" s="25" t="s">
        <v>345</v>
      </c>
      <c r="B24" s="7"/>
      <c r="C24" s="7"/>
      <c r="D24" s="7"/>
      <c r="E24" s="7"/>
      <c r="F24" s="7"/>
      <c r="G24" s="7"/>
      <c r="H24" s="7"/>
      <c r="I24" s="7"/>
    </row>
    <row r="25" spans="1:9" x14ac:dyDescent="0.25">
      <c r="A25" s="25" t="s">
        <v>346</v>
      </c>
      <c r="B25" s="7"/>
      <c r="C25" s="7"/>
      <c r="D25" s="7"/>
      <c r="E25" s="7"/>
      <c r="F25" s="7"/>
      <c r="G25" s="7"/>
      <c r="H25" s="7"/>
      <c r="I25" s="7"/>
    </row>
    <row r="26" spans="1:9" x14ac:dyDescent="0.25">
      <c r="A26" s="25" t="s">
        <v>347</v>
      </c>
      <c r="B26" s="7"/>
      <c r="C26" s="7"/>
      <c r="D26" s="7"/>
      <c r="E26" s="7"/>
      <c r="F26" s="7"/>
      <c r="G26" s="7"/>
      <c r="H26" s="7"/>
      <c r="I26" s="7"/>
    </row>
    <row r="27" spans="1:9" x14ac:dyDescent="0.25">
      <c r="A27" s="5" t="s">
        <v>348</v>
      </c>
      <c r="B27" s="7"/>
      <c r="C27" s="7"/>
      <c r="D27" s="7"/>
      <c r="E27" s="7"/>
      <c r="F27" s="7"/>
      <c r="G27" s="7"/>
      <c r="H27" s="7"/>
      <c r="I27" s="7"/>
    </row>
    <row r="28" spans="1:9" ht="13" x14ac:dyDescent="0.3">
      <c r="A28" s="119" t="s">
        <v>25</v>
      </c>
      <c r="B28" s="120"/>
      <c r="C28" s="120"/>
      <c r="D28" s="120"/>
      <c r="E28" s="120"/>
      <c r="F28" s="120"/>
      <c r="G28" s="120"/>
      <c r="H28" s="120"/>
      <c r="I28" s="121"/>
    </row>
    <row r="29" spans="1:9" x14ac:dyDescent="0.25">
      <c r="A29" s="59"/>
      <c r="B29" s="60"/>
      <c r="C29" s="61" t="s">
        <v>26</v>
      </c>
      <c r="D29" s="61" t="s">
        <v>27</v>
      </c>
      <c r="E29" s="61" t="s">
        <v>28</v>
      </c>
      <c r="F29" s="61" t="s">
        <v>29</v>
      </c>
      <c r="G29" s="61" t="s">
        <v>30</v>
      </c>
      <c r="H29" s="61" t="s">
        <v>31</v>
      </c>
      <c r="I29" s="61" t="s">
        <v>32</v>
      </c>
    </row>
    <row r="30" spans="1:9" x14ac:dyDescent="0.25">
      <c r="A30" s="59"/>
      <c r="B30" s="60"/>
      <c r="C30" s="62" t="s">
        <v>33</v>
      </c>
      <c r="D30" s="63" t="s">
        <v>33</v>
      </c>
      <c r="E30" s="62" t="s">
        <v>33</v>
      </c>
      <c r="F30" s="62" t="s">
        <v>33</v>
      </c>
      <c r="G30" s="62" t="s">
        <v>34</v>
      </c>
      <c r="H30" s="62" t="s">
        <v>34</v>
      </c>
      <c r="I30" s="62" t="s">
        <v>34</v>
      </c>
    </row>
    <row r="31" spans="1:9" x14ac:dyDescent="0.25">
      <c r="A31" s="59" t="s">
        <v>35</v>
      </c>
      <c r="B31" s="60"/>
      <c r="C31" s="64">
        <v>70000</v>
      </c>
      <c r="D31" s="65"/>
      <c r="E31" s="65"/>
      <c r="F31" s="65"/>
      <c r="G31" s="65">
        <v>0</v>
      </c>
      <c r="H31" s="65">
        <v>0</v>
      </c>
      <c r="I31" s="65">
        <v>0</v>
      </c>
    </row>
    <row r="32" spans="1:9" x14ac:dyDescent="0.25">
      <c r="A32" s="59" t="s">
        <v>36</v>
      </c>
      <c r="B32" s="60"/>
      <c r="C32" s="64">
        <v>0</v>
      </c>
      <c r="D32" s="65">
        <f>C43</f>
        <v>180</v>
      </c>
      <c r="E32" s="65">
        <f>D43</f>
        <v>0</v>
      </c>
      <c r="F32" s="65">
        <f t="shared" ref="F32:I32" si="0">E43</f>
        <v>15239</v>
      </c>
      <c r="G32" s="65">
        <f t="shared" si="0"/>
        <v>15239</v>
      </c>
      <c r="H32" s="65">
        <f t="shared" si="0"/>
        <v>0</v>
      </c>
      <c r="I32" s="65">
        <f t="shared" si="0"/>
        <v>0</v>
      </c>
    </row>
    <row r="33" spans="1:9" x14ac:dyDescent="0.25">
      <c r="A33" s="59" t="s">
        <v>37</v>
      </c>
      <c r="B33" s="60"/>
      <c r="C33" s="64">
        <v>453</v>
      </c>
      <c r="D33" s="65">
        <v>37773</v>
      </c>
      <c r="E33" s="65">
        <v>15458</v>
      </c>
      <c r="F33" s="65">
        <v>0</v>
      </c>
      <c r="G33" s="65">
        <v>0</v>
      </c>
      <c r="H33" s="65">
        <v>0</v>
      </c>
      <c r="I33" s="65">
        <v>0</v>
      </c>
    </row>
    <row r="34" spans="1:9" x14ac:dyDescent="0.25">
      <c r="A34" s="59" t="s">
        <v>38</v>
      </c>
      <c r="B34" s="60"/>
      <c r="C34" s="64">
        <v>273</v>
      </c>
      <c r="D34" s="65">
        <v>37953</v>
      </c>
      <c r="E34" s="65">
        <v>219</v>
      </c>
      <c r="F34" s="64">
        <v>0</v>
      </c>
      <c r="G34" s="65">
        <v>15239</v>
      </c>
      <c r="H34" s="65">
        <v>0</v>
      </c>
      <c r="I34" s="65">
        <v>0</v>
      </c>
    </row>
    <row r="35" spans="1:9" x14ac:dyDescent="0.25">
      <c r="A35" s="59"/>
      <c r="B35" s="60"/>
      <c r="C35" s="64"/>
      <c r="D35" s="65"/>
      <c r="E35" s="65"/>
      <c r="F35" s="65"/>
      <c r="G35" s="65"/>
      <c r="H35" s="65"/>
      <c r="I35" s="65"/>
    </row>
    <row r="36" spans="1:9" x14ac:dyDescent="0.25">
      <c r="A36" s="59" t="s">
        <v>39</v>
      </c>
      <c r="B36" s="29"/>
      <c r="C36" s="66"/>
      <c r="D36" s="66"/>
      <c r="E36" s="66"/>
      <c r="F36" s="66"/>
      <c r="G36" s="66"/>
      <c r="H36" s="66"/>
      <c r="I36" s="64"/>
    </row>
    <row r="37" spans="1:9" x14ac:dyDescent="0.25">
      <c r="A37" s="67" t="s">
        <v>40</v>
      </c>
      <c r="B37" s="60"/>
      <c r="C37" s="64"/>
      <c r="D37" s="68"/>
      <c r="E37" s="66"/>
      <c r="F37" s="66"/>
      <c r="G37" s="66"/>
      <c r="H37" s="66"/>
      <c r="I37" s="64"/>
    </row>
    <row r="38" spans="1:9" x14ac:dyDescent="0.25">
      <c r="A38" s="69"/>
      <c r="B38" s="70"/>
      <c r="C38" s="64"/>
      <c r="D38" s="65"/>
      <c r="E38" s="65"/>
      <c r="F38" s="65"/>
      <c r="G38" s="65"/>
      <c r="H38" s="65"/>
      <c r="I38" s="65"/>
    </row>
    <row r="39" spans="1:9" x14ac:dyDescent="0.25">
      <c r="A39" s="69"/>
      <c r="B39" s="70"/>
      <c r="C39" s="64"/>
      <c r="D39" s="65"/>
      <c r="E39" s="65"/>
      <c r="F39" s="65"/>
      <c r="G39" s="65"/>
      <c r="H39" s="65"/>
      <c r="I39" s="65"/>
    </row>
    <row r="40" spans="1:9" x14ac:dyDescent="0.25">
      <c r="A40" s="69"/>
      <c r="B40" s="70"/>
      <c r="C40" s="64"/>
      <c r="D40" s="65"/>
      <c r="E40" s="65"/>
      <c r="F40" s="65"/>
      <c r="G40" s="65"/>
      <c r="H40" s="65"/>
      <c r="I40" s="65"/>
    </row>
    <row r="41" spans="1:9" x14ac:dyDescent="0.25">
      <c r="A41" s="59" t="s">
        <v>41</v>
      </c>
      <c r="B41" s="60"/>
      <c r="C41" s="64">
        <f t="shared" ref="C41:I41" si="1">SUM(C38:C40)</f>
        <v>0</v>
      </c>
      <c r="D41" s="64">
        <f t="shared" si="1"/>
        <v>0</v>
      </c>
      <c r="E41" s="64">
        <f t="shared" si="1"/>
        <v>0</v>
      </c>
      <c r="F41" s="64">
        <f t="shared" si="1"/>
        <v>0</v>
      </c>
      <c r="G41" s="64">
        <f t="shared" si="1"/>
        <v>0</v>
      </c>
      <c r="H41" s="64">
        <f t="shared" si="1"/>
        <v>0</v>
      </c>
      <c r="I41" s="64">
        <f t="shared" si="1"/>
        <v>0</v>
      </c>
    </row>
    <row r="42" spans="1:9" x14ac:dyDescent="0.25">
      <c r="A42" s="59"/>
      <c r="B42" s="60"/>
      <c r="C42" s="64"/>
      <c r="D42" s="65"/>
      <c r="E42" s="65"/>
      <c r="F42" s="65"/>
      <c r="G42" s="65"/>
      <c r="H42" s="65"/>
      <c r="I42" s="65"/>
    </row>
    <row r="43" spans="1:9" x14ac:dyDescent="0.25">
      <c r="A43" s="59" t="s">
        <v>42</v>
      </c>
      <c r="B43" s="60"/>
      <c r="C43" s="64">
        <f>+C32+C33-C34+C41</f>
        <v>180</v>
      </c>
      <c r="D43" s="64">
        <f t="shared" ref="D43:I43" si="2">+D32+D33-D34+D41</f>
        <v>0</v>
      </c>
      <c r="E43" s="64">
        <f>+E32+E33-E34+E41</f>
        <v>15239</v>
      </c>
      <c r="F43" s="64">
        <f t="shared" si="2"/>
        <v>15239</v>
      </c>
      <c r="G43" s="64">
        <f>+G32+G33-G34+G41</f>
        <v>0</v>
      </c>
      <c r="H43" s="64">
        <f>+H32+H33-H34+H41</f>
        <v>0</v>
      </c>
      <c r="I43" s="64">
        <f t="shared" si="2"/>
        <v>0</v>
      </c>
    </row>
    <row r="44" spans="1:9" x14ac:dyDescent="0.25">
      <c r="A44" s="69"/>
      <c r="B44" s="70"/>
      <c r="C44" s="71"/>
      <c r="D44" s="72"/>
      <c r="E44" s="72"/>
      <c r="F44" s="65"/>
      <c r="G44" s="65"/>
      <c r="H44" s="65"/>
      <c r="I44" s="65"/>
    </row>
    <row r="45" spans="1:9" x14ac:dyDescent="0.25">
      <c r="A45" s="59" t="s">
        <v>43</v>
      </c>
      <c r="B45" s="60"/>
      <c r="C45" s="71">
        <v>0</v>
      </c>
      <c r="D45" s="72">
        <v>0</v>
      </c>
      <c r="E45" s="72">
        <v>0</v>
      </c>
      <c r="F45" s="65"/>
      <c r="G45" s="65">
        <v>0</v>
      </c>
      <c r="H45" s="65">
        <v>0</v>
      </c>
      <c r="I45" s="65">
        <v>0</v>
      </c>
    </row>
    <row r="46" spans="1:9" x14ac:dyDescent="0.25">
      <c r="A46" s="69"/>
      <c r="B46" s="70"/>
      <c r="C46" s="71"/>
      <c r="D46" s="72"/>
      <c r="E46" s="72"/>
      <c r="F46" s="65">
        <v>0</v>
      </c>
      <c r="G46" s="65"/>
      <c r="H46" s="65"/>
      <c r="I46" s="65"/>
    </row>
    <row r="47" spans="1:9" x14ac:dyDescent="0.25">
      <c r="A47" s="59" t="s">
        <v>44</v>
      </c>
      <c r="B47" s="73"/>
      <c r="C47" s="74">
        <f>C43-C45</f>
        <v>180</v>
      </c>
      <c r="D47" s="74">
        <f t="shared" ref="D47:I47" si="3">D43-D45</f>
        <v>0</v>
      </c>
      <c r="E47" s="74">
        <f t="shared" si="3"/>
        <v>15239</v>
      </c>
      <c r="F47" s="75">
        <f t="shared" si="3"/>
        <v>15239</v>
      </c>
      <c r="G47" s="75">
        <f t="shared" si="3"/>
        <v>0</v>
      </c>
      <c r="H47" s="75">
        <f t="shared" si="3"/>
        <v>0</v>
      </c>
      <c r="I47" s="75">
        <f t="shared" si="3"/>
        <v>0</v>
      </c>
    </row>
    <row r="48" spans="1:9" x14ac:dyDescent="0.25">
      <c r="A48" s="15"/>
      <c r="B48" s="15"/>
      <c r="C48" s="16"/>
      <c r="D48" s="16"/>
      <c r="E48" s="16"/>
      <c r="F48" s="16"/>
      <c r="G48" s="16"/>
      <c r="H48" s="16"/>
      <c r="I48" s="16"/>
    </row>
    <row r="49" spans="1:9" x14ac:dyDescent="0.25">
      <c r="A49" s="17" t="s">
        <v>45</v>
      </c>
      <c r="B49" s="2"/>
      <c r="C49" s="18"/>
      <c r="D49" s="18"/>
      <c r="E49" s="19"/>
      <c r="F49" s="19"/>
      <c r="G49" s="19"/>
      <c r="H49" s="19"/>
      <c r="I49" s="19"/>
    </row>
    <row r="50" spans="1:9" x14ac:dyDescent="0.25">
      <c r="A50" s="20" t="s">
        <v>46</v>
      </c>
      <c r="B50" s="12"/>
      <c r="C50" s="21"/>
      <c r="D50" s="21"/>
      <c r="E50" s="13"/>
      <c r="F50" s="13"/>
      <c r="G50" s="13"/>
      <c r="H50" s="13"/>
      <c r="I50" s="13"/>
    </row>
    <row r="51" spans="1:9" x14ac:dyDescent="0.25">
      <c r="A51" s="8"/>
      <c r="B51" s="9"/>
      <c r="C51" s="10"/>
      <c r="D51" s="10"/>
      <c r="E51" s="10"/>
      <c r="F51" s="10"/>
      <c r="G51" s="10"/>
      <c r="H51" s="10"/>
      <c r="I51" s="10"/>
    </row>
    <row r="52" spans="1:9" x14ac:dyDescent="0.25">
      <c r="A52" s="8" t="s">
        <v>47</v>
      </c>
      <c r="B52" s="9"/>
      <c r="C52" s="11"/>
      <c r="D52" s="11"/>
      <c r="E52" s="10"/>
      <c r="F52" s="10"/>
      <c r="G52" s="10"/>
      <c r="H52" s="10"/>
      <c r="I52" s="10"/>
    </row>
    <row r="53" spans="1:9" x14ac:dyDescent="0.25">
      <c r="A53" s="8"/>
      <c r="B53" s="9"/>
      <c r="C53" s="11"/>
      <c r="D53" s="11"/>
      <c r="E53" s="10"/>
      <c r="F53" s="10"/>
      <c r="G53" s="10"/>
      <c r="H53" s="10"/>
      <c r="I53" s="10"/>
    </row>
    <row r="54" spans="1:9" x14ac:dyDescent="0.25">
      <c r="A54" s="22" t="s">
        <v>48</v>
      </c>
      <c r="B54" s="14"/>
      <c r="C54" s="11"/>
      <c r="D54" s="11"/>
      <c r="E54" s="10"/>
      <c r="F54" s="10"/>
      <c r="G54" s="10"/>
      <c r="H54" s="10"/>
      <c r="I54" s="10"/>
    </row>
    <row r="55" spans="1:9" x14ac:dyDescent="0.25">
      <c r="A55" s="23" t="s">
        <v>49</v>
      </c>
      <c r="B55" s="24"/>
      <c r="C55" s="11"/>
      <c r="D55" s="11"/>
      <c r="E55" s="10"/>
      <c r="F55" s="10"/>
      <c r="G55" s="10"/>
      <c r="H55" s="10"/>
      <c r="I55" s="10"/>
    </row>
  </sheetData>
  <sheetProtection selectLockedCells="1"/>
  <mergeCells count="4">
    <mergeCell ref="A9:I9"/>
    <mergeCell ref="A11:I11"/>
    <mergeCell ref="A13:I13"/>
    <mergeCell ref="A28:I28"/>
  </mergeCells>
  <printOptions horizontalCentered="1"/>
  <pageMargins left="0.75" right="0.75" top="0.6" bottom="0.55000000000000004" header="0.28000000000000003" footer="0.16"/>
  <pageSetup scale="77"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4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80B756-C7CF-4192-937A-5D331045F806}">
  <sheetPr>
    <pageSetUpPr fitToPage="1"/>
  </sheetPr>
  <dimension ref="A1:I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8" t="s">
        <v>110</v>
      </c>
      <c r="I2" s="28"/>
    </row>
    <row r="3" spans="1:9" x14ac:dyDescent="0.25">
      <c r="A3" s="6" t="s">
        <v>4</v>
      </c>
      <c r="B3" s="28" t="s">
        <v>5</v>
      </c>
      <c r="C3" s="28"/>
      <c r="D3" s="28"/>
      <c r="E3" s="7"/>
      <c r="F3" s="6"/>
      <c r="G3" s="57" t="s">
        <v>6</v>
      </c>
      <c r="H3" s="29" t="s">
        <v>111</v>
      </c>
      <c r="I3" s="29"/>
    </row>
    <row r="4" spans="1:9" x14ac:dyDescent="0.25">
      <c r="A4" s="6" t="s">
        <v>8</v>
      </c>
      <c r="B4" s="28" t="s">
        <v>112</v>
      </c>
      <c r="C4" s="28"/>
      <c r="D4" s="28"/>
      <c r="E4" s="7"/>
      <c r="F4" s="6"/>
      <c r="G4" s="57" t="s">
        <v>10</v>
      </c>
      <c r="H4" s="28" t="s">
        <v>11</v>
      </c>
      <c r="I4" s="28"/>
    </row>
    <row r="5" spans="1:9" x14ac:dyDescent="0.25">
      <c r="A5" s="6" t="s">
        <v>12</v>
      </c>
      <c r="B5" s="28" t="s">
        <v>113</v>
      </c>
      <c r="C5" s="29"/>
      <c r="D5" s="29"/>
      <c r="E5" s="7"/>
      <c r="F5" s="6"/>
      <c r="G5" s="57" t="s">
        <v>14</v>
      </c>
      <c r="H5" s="29" t="s">
        <v>114</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6" t="s">
        <v>115</v>
      </c>
      <c r="B9" s="6"/>
      <c r="C9" s="7"/>
      <c r="D9" s="7"/>
      <c r="E9" s="7"/>
      <c r="F9" s="7"/>
      <c r="G9" s="7"/>
      <c r="H9" s="7"/>
      <c r="I9" s="7"/>
    </row>
    <row r="10" spans="1:9" x14ac:dyDescent="0.25">
      <c r="A10" s="6" t="s">
        <v>116</v>
      </c>
      <c r="B10" s="6"/>
      <c r="C10" s="7"/>
      <c r="D10" s="7"/>
      <c r="E10" s="7"/>
      <c r="F10" s="7"/>
      <c r="G10" s="7"/>
      <c r="H10" s="7"/>
      <c r="I10" s="7"/>
    </row>
    <row r="11" spans="1:9" x14ac:dyDescent="0.25">
      <c r="A11" s="6" t="s">
        <v>18</v>
      </c>
      <c r="B11" s="6"/>
      <c r="C11" s="7"/>
      <c r="D11" s="7"/>
      <c r="E11" s="7"/>
      <c r="F11" s="7"/>
      <c r="G11" s="7"/>
      <c r="H11" s="7"/>
      <c r="I11" s="7"/>
    </row>
    <row r="12" spans="1:9" x14ac:dyDescent="0.25">
      <c r="A12" s="6" t="s">
        <v>85</v>
      </c>
      <c r="B12" s="6"/>
      <c r="C12" s="7"/>
      <c r="D12" s="7"/>
      <c r="E12" s="7"/>
      <c r="F12" s="7"/>
      <c r="G12" s="7"/>
      <c r="H12" s="7"/>
      <c r="I12" s="7"/>
    </row>
    <row r="13" spans="1:9" x14ac:dyDescent="0.25">
      <c r="A13" s="6" t="s">
        <v>20</v>
      </c>
      <c r="B13" s="6"/>
      <c r="C13" s="7"/>
      <c r="D13" s="7"/>
      <c r="E13" s="7"/>
      <c r="F13" s="7"/>
      <c r="G13" s="7"/>
      <c r="H13" s="7"/>
      <c r="I13" s="7"/>
    </row>
    <row r="14" spans="1:9" x14ac:dyDescent="0.25">
      <c r="A14" s="5" t="s">
        <v>117</v>
      </c>
      <c r="B14" s="6"/>
      <c r="C14" s="7"/>
      <c r="D14" s="7"/>
      <c r="E14" s="7"/>
      <c r="F14" s="7"/>
      <c r="G14" s="7"/>
      <c r="H14" s="7"/>
      <c r="I14" s="7"/>
    </row>
    <row r="15" spans="1:9" x14ac:dyDescent="0.25">
      <c r="A15" s="5" t="s">
        <v>22</v>
      </c>
      <c r="B15" s="6"/>
      <c r="C15" s="7"/>
      <c r="D15" s="7"/>
      <c r="E15" s="7"/>
      <c r="F15" s="7"/>
      <c r="G15" s="7"/>
      <c r="H15" s="7"/>
      <c r="I15" s="7"/>
    </row>
    <row r="16" spans="1:9" x14ac:dyDescent="0.25">
      <c r="A16" s="6"/>
      <c r="B16" s="6"/>
      <c r="C16" s="7"/>
      <c r="D16" s="7"/>
      <c r="E16" s="7"/>
      <c r="F16" s="7"/>
      <c r="G16" s="7"/>
      <c r="H16" s="7"/>
      <c r="I16" s="7"/>
    </row>
    <row r="17" spans="1:9" x14ac:dyDescent="0.25">
      <c r="A17" s="5" t="s">
        <v>23</v>
      </c>
      <c r="B17" s="6"/>
      <c r="C17" s="7"/>
      <c r="D17" s="7"/>
      <c r="E17" s="7"/>
      <c r="F17" s="7"/>
      <c r="G17" s="7"/>
      <c r="H17" s="7"/>
      <c r="I17" s="7"/>
    </row>
    <row r="18" spans="1:9" x14ac:dyDescent="0.25">
      <c r="A18" s="25" t="s">
        <v>118</v>
      </c>
      <c r="B18" s="7"/>
      <c r="C18" s="7"/>
      <c r="D18" s="7"/>
      <c r="E18" s="7"/>
      <c r="F18" s="7"/>
      <c r="G18" s="7"/>
      <c r="H18" s="7"/>
      <c r="I18" s="7"/>
    </row>
    <row r="19" spans="1:9" ht="13" x14ac:dyDescent="0.3">
      <c r="A19" s="119" t="s">
        <v>25</v>
      </c>
      <c r="B19" s="120"/>
      <c r="C19" s="120"/>
      <c r="D19" s="120"/>
      <c r="E19" s="120"/>
      <c r="F19" s="120"/>
      <c r="G19" s="120"/>
      <c r="H19" s="120"/>
      <c r="I19" s="121"/>
    </row>
    <row r="20" spans="1:9" x14ac:dyDescent="0.25">
      <c r="A20" s="59"/>
      <c r="B20" s="60"/>
      <c r="C20" s="61" t="s">
        <v>26</v>
      </c>
      <c r="D20" s="61" t="s">
        <v>27</v>
      </c>
      <c r="E20" s="61" t="s">
        <v>28</v>
      </c>
      <c r="F20" s="61" t="s">
        <v>29</v>
      </c>
      <c r="G20" s="61" t="s">
        <v>30</v>
      </c>
      <c r="H20" s="61" t="s">
        <v>31</v>
      </c>
      <c r="I20" s="61" t="s">
        <v>32</v>
      </c>
    </row>
    <row r="21" spans="1:9" x14ac:dyDescent="0.25">
      <c r="A21" s="59"/>
      <c r="B21" s="60"/>
      <c r="C21" s="62" t="s">
        <v>33</v>
      </c>
      <c r="D21" s="63" t="s">
        <v>33</v>
      </c>
      <c r="E21" s="62" t="s">
        <v>33</v>
      </c>
      <c r="F21" s="62" t="s">
        <v>33</v>
      </c>
      <c r="G21" s="62" t="s">
        <v>34</v>
      </c>
      <c r="H21" s="62" t="s">
        <v>34</v>
      </c>
      <c r="I21" s="62" t="s">
        <v>34</v>
      </c>
    </row>
    <row r="22" spans="1:9" x14ac:dyDescent="0.25">
      <c r="A22" s="59" t="s">
        <v>35</v>
      </c>
      <c r="B22" s="60"/>
      <c r="C22" s="64">
        <v>75000</v>
      </c>
      <c r="D22" s="65"/>
      <c r="E22" s="65"/>
      <c r="F22" s="65"/>
      <c r="G22" s="65"/>
      <c r="H22" s="65"/>
      <c r="I22" s="65"/>
    </row>
    <row r="23" spans="1:9" x14ac:dyDescent="0.25">
      <c r="A23" s="59" t="s">
        <v>36</v>
      </c>
      <c r="B23" s="60"/>
      <c r="C23" s="64">
        <v>0</v>
      </c>
      <c r="D23" s="65">
        <f t="shared" ref="D23:I23" si="0">C34</f>
        <v>1210</v>
      </c>
      <c r="E23" s="65">
        <f t="shared" si="0"/>
        <v>990</v>
      </c>
      <c r="F23" s="65">
        <f t="shared" si="0"/>
        <v>360</v>
      </c>
      <c r="G23" s="65">
        <f t="shared" si="0"/>
        <v>0</v>
      </c>
      <c r="H23" s="65">
        <f t="shared" si="0"/>
        <v>0</v>
      </c>
      <c r="I23" s="65">
        <f t="shared" si="0"/>
        <v>0</v>
      </c>
    </row>
    <row r="24" spans="1:9" x14ac:dyDescent="0.25">
      <c r="A24" s="59" t="s">
        <v>37</v>
      </c>
      <c r="B24" s="60"/>
      <c r="C24" s="64">
        <v>1371</v>
      </c>
      <c r="D24" s="65">
        <v>30124</v>
      </c>
      <c r="E24" s="65">
        <v>20758</v>
      </c>
      <c r="F24" s="65">
        <v>3186</v>
      </c>
      <c r="G24" s="65">
        <v>0</v>
      </c>
      <c r="H24" s="65">
        <v>0</v>
      </c>
      <c r="I24" s="65">
        <v>0</v>
      </c>
    </row>
    <row r="25" spans="1:9" x14ac:dyDescent="0.25">
      <c r="A25" s="59" t="s">
        <v>38</v>
      </c>
      <c r="B25" s="60"/>
      <c r="C25" s="64">
        <v>161</v>
      </c>
      <c r="D25" s="65">
        <v>30344</v>
      </c>
      <c r="E25" s="65">
        <v>21388</v>
      </c>
      <c r="F25" s="64">
        <v>3546</v>
      </c>
      <c r="G25" s="65">
        <v>0</v>
      </c>
      <c r="H25" s="65">
        <v>0</v>
      </c>
      <c r="I25" s="65">
        <v>0</v>
      </c>
    </row>
    <row r="26" spans="1:9" x14ac:dyDescent="0.25">
      <c r="A26" s="59"/>
      <c r="B26" s="60"/>
      <c r="C26" s="64"/>
      <c r="D26" s="65"/>
      <c r="E26" s="65"/>
      <c r="F26" s="65"/>
      <c r="G26" s="65"/>
      <c r="H26" s="65"/>
      <c r="I26" s="65"/>
    </row>
    <row r="27" spans="1:9" x14ac:dyDescent="0.25">
      <c r="A27" s="59" t="s">
        <v>39</v>
      </c>
      <c r="B27" s="29"/>
      <c r="C27" s="66"/>
      <c r="D27" s="66"/>
      <c r="E27" s="66"/>
      <c r="F27" s="66"/>
      <c r="G27" s="66"/>
      <c r="H27" s="66"/>
      <c r="I27" s="64"/>
    </row>
    <row r="28" spans="1:9" x14ac:dyDescent="0.25">
      <c r="A28" s="67" t="s">
        <v>40</v>
      </c>
      <c r="B28" s="60"/>
      <c r="C28" s="64"/>
      <c r="D28" s="68"/>
      <c r="E28" s="66"/>
      <c r="F28" s="66"/>
      <c r="G28" s="66"/>
      <c r="H28" s="66"/>
      <c r="I28" s="64"/>
    </row>
    <row r="29" spans="1:9" x14ac:dyDescent="0.25">
      <c r="A29" s="69"/>
      <c r="B29" s="70"/>
      <c r="C29" s="64">
        <v>0</v>
      </c>
      <c r="D29" s="65">
        <v>0</v>
      </c>
      <c r="E29" s="65">
        <v>0</v>
      </c>
      <c r="F29" s="65">
        <v>0</v>
      </c>
      <c r="G29" s="65"/>
      <c r="H29" s="65"/>
      <c r="I29" s="65"/>
    </row>
    <row r="30" spans="1:9" x14ac:dyDescent="0.25">
      <c r="A30" s="69"/>
      <c r="B30" s="70"/>
      <c r="C30" s="64"/>
      <c r="D30" s="65"/>
      <c r="E30" s="65"/>
      <c r="F30" s="65"/>
      <c r="G30" s="65"/>
      <c r="H30" s="65"/>
      <c r="I30" s="65"/>
    </row>
    <row r="31" spans="1:9" x14ac:dyDescent="0.25">
      <c r="A31" s="69"/>
      <c r="B31" s="70"/>
      <c r="C31" s="64"/>
      <c r="D31" s="65"/>
      <c r="E31" s="65"/>
      <c r="F31" s="65"/>
      <c r="G31" s="65"/>
      <c r="H31" s="65"/>
      <c r="I31" s="65"/>
    </row>
    <row r="32" spans="1:9" x14ac:dyDescent="0.25">
      <c r="A32" s="59" t="s">
        <v>41</v>
      </c>
      <c r="B32" s="60"/>
      <c r="C32" s="64">
        <f t="shared" ref="C32:I32" si="1">SUM(C29:C31)</f>
        <v>0</v>
      </c>
      <c r="D32" s="64">
        <f t="shared" si="1"/>
        <v>0</v>
      </c>
      <c r="E32" s="64">
        <f t="shared" si="1"/>
        <v>0</v>
      </c>
      <c r="F32" s="64">
        <f t="shared" si="1"/>
        <v>0</v>
      </c>
      <c r="G32" s="64">
        <f t="shared" si="1"/>
        <v>0</v>
      </c>
      <c r="H32" s="64">
        <f t="shared" si="1"/>
        <v>0</v>
      </c>
      <c r="I32" s="64">
        <f t="shared" si="1"/>
        <v>0</v>
      </c>
    </row>
    <row r="33" spans="1:9" x14ac:dyDescent="0.25">
      <c r="A33" s="59"/>
      <c r="B33" s="60"/>
      <c r="C33" s="64"/>
      <c r="D33" s="65"/>
      <c r="E33" s="65"/>
      <c r="F33" s="65"/>
      <c r="G33" s="65"/>
      <c r="H33" s="65"/>
      <c r="I33" s="65"/>
    </row>
    <row r="34" spans="1:9" x14ac:dyDescent="0.25">
      <c r="A34" s="59" t="s">
        <v>42</v>
      </c>
      <c r="B34" s="60"/>
      <c r="C34" s="64">
        <f>+C23+C24-C25+C32</f>
        <v>1210</v>
      </c>
      <c r="D34" s="64">
        <f t="shared" ref="D34:I34" si="2">+D23+D24-D25+D32</f>
        <v>990</v>
      </c>
      <c r="E34" s="64">
        <f>+E23+E24-E25+E32</f>
        <v>360</v>
      </c>
      <c r="F34" s="64">
        <f t="shared" si="2"/>
        <v>0</v>
      </c>
      <c r="G34" s="64">
        <f>+G23+G24-G25+G32</f>
        <v>0</v>
      </c>
      <c r="H34" s="64">
        <f>+H23+H24-H25+H32</f>
        <v>0</v>
      </c>
      <c r="I34" s="64">
        <f t="shared" si="2"/>
        <v>0</v>
      </c>
    </row>
    <row r="35" spans="1:9" x14ac:dyDescent="0.25">
      <c r="A35" s="69"/>
      <c r="B35" s="70"/>
      <c r="C35" s="71"/>
      <c r="D35" s="72"/>
      <c r="E35" s="72"/>
      <c r="F35" s="65"/>
      <c r="G35" s="65"/>
      <c r="H35" s="65"/>
      <c r="I35" s="65"/>
    </row>
    <row r="36" spans="1:9" x14ac:dyDescent="0.25">
      <c r="A36" s="59" t="s">
        <v>43</v>
      </c>
      <c r="B36" s="60"/>
      <c r="C36" s="71">
        <v>3135</v>
      </c>
      <c r="D36" s="72">
        <v>8505</v>
      </c>
      <c r="E36" s="72">
        <v>1495</v>
      </c>
      <c r="F36" s="65">
        <v>0</v>
      </c>
      <c r="G36" s="65"/>
      <c r="H36" s="65"/>
      <c r="I36" s="65"/>
    </row>
    <row r="37" spans="1:9" x14ac:dyDescent="0.25">
      <c r="A37" s="69"/>
      <c r="B37" s="70"/>
      <c r="C37" s="71"/>
      <c r="D37" s="72"/>
      <c r="E37" s="72"/>
      <c r="F37" s="65"/>
      <c r="G37" s="65"/>
      <c r="H37" s="65"/>
      <c r="I37" s="65"/>
    </row>
    <row r="38" spans="1:9" x14ac:dyDescent="0.25">
      <c r="A38" s="59" t="s">
        <v>44</v>
      </c>
      <c r="B38" s="73"/>
      <c r="C38" s="74">
        <f>C34-C36</f>
        <v>-1925</v>
      </c>
      <c r="D38" s="74">
        <f t="shared" ref="D38:I38" si="3">D34-D36</f>
        <v>-7515</v>
      </c>
      <c r="E38" s="74">
        <f t="shared" si="3"/>
        <v>-1135</v>
      </c>
      <c r="F38" s="75">
        <f t="shared" si="3"/>
        <v>0</v>
      </c>
      <c r="G38" s="75">
        <f t="shared" si="3"/>
        <v>0</v>
      </c>
      <c r="H38" s="75">
        <f t="shared" si="3"/>
        <v>0</v>
      </c>
      <c r="I38" s="75">
        <f t="shared" si="3"/>
        <v>0</v>
      </c>
    </row>
    <row r="39" spans="1:9" x14ac:dyDescent="0.25">
      <c r="A39" s="76"/>
      <c r="B39" s="76"/>
      <c r="C39" s="77"/>
      <c r="D39" s="77"/>
      <c r="E39" s="77"/>
      <c r="F39" s="77"/>
      <c r="G39" s="77"/>
      <c r="H39" s="77"/>
      <c r="I39" s="77"/>
    </row>
    <row r="40" spans="1:9" x14ac:dyDescent="0.25">
      <c r="A40" s="78" t="s">
        <v>45</v>
      </c>
      <c r="B40" s="28"/>
      <c r="C40" s="79"/>
      <c r="D40" s="79"/>
      <c r="E40" s="79"/>
      <c r="F40" s="79"/>
      <c r="G40" s="79"/>
      <c r="H40" s="79"/>
      <c r="I40" s="79"/>
    </row>
    <row r="41" spans="1:9" x14ac:dyDescent="0.25">
      <c r="A41" s="80" t="s">
        <v>46</v>
      </c>
      <c r="B41" s="70"/>
      <c r="C41" s="72"/>
      <c r="D41" s="72"/>
      <c r="E41" s="72"/>
      <c r="F41" s="72"/>
      <c r="G41" s="72"/>
      <c r="H41" s="72"/>
      <c r="I41" s="72"/>
    </row>
    <row r="42" spans="1:9" x14ac:dyDescent="0.25">
      <c r="A42" s="59"/>
      <c r="B42" s="60"/>
      <c r="C42" s="65"/>
      <c r="D42" s="65"/>
      <c r="E42" s="65"/>
      <c r="F42" s="65"/>
      <c r="G42" s="65"/>
      <c r="H42" s="65"/>
      <c r="I42" s="65"/>
    </row>
    <row r="43" spans="1:9" x14ac:dyDescent="0.25">
      <c r="A43" s="59" t="s">
        <v>47</v>
      </c>
      <c r="B43" s="60"/>
      <c r="C43" s="65"/>
      <c r="D43" s="65"/>
      <c r="E43" s="65"/>
      <c r="F43" s="65"/>
      <c r="G43" s="65"/>
      <c r="H43" s="65"/>
      <c r="I43" s="65"/>
    </row>
    <row r="44" spans="1:9" x14ac:dyDescent="0.25">
      <c r="A44" s="59"/>
      <c r="B44" s="60"/>
      <c r="C44" s="65"/>
      <c r="D44" s="65"/>
      <c r="E44" s="65"/>
      <c r="F44" s="65"/>
      <c r="G44" s="65"/>
      <c r="H44" s="65"/>
      <c r="I44" s="65"/>
    </row>
    <row r="45" spans="1:9" x14ac:dyDescent="0.25">
      <c r="A45" s="112" t="s">
        <v>48</v>
      </c>
      <c r="B45" s="73"/>
      <c r="C45" s="65"/>
      <c r="D45" s="65"/>
      <c r="E45" s="65"/>
      <c r="F45" s="65"/>
      <c r="G45" s="65"/>
      <c r="H45" s="65"/>
      <c r="I45" s="65"/>
    </row>
    <row r="46" spans="1:9" x14ac:dyDescent="0.25">
      <c r="A46" s="113" t="s">
        <v>49</v>
      </c>
      <c r="B46" s="114"/>
      <c r="C46" s="65"/>
      <c r="D46" s="65"/>
      <c r="E46" s="65"/>
      <c r="F46" s="65"/>
      <c r="G46" s="65"/>
      <c r="H46" s="65"/>
      <c r="I46" s="65"/>
    </row>
    <row r="47" spans="1:9" x14ac:dyDescent="0.25">
      <c r="A47" s="6"/>
      <c r="B47" s="6"/>
      <c r="C47" s="6"/>
      <c r="D47" s="6"/>
      <c r="E47" s="6"/>
      <c r="F47" s="6"/>
      <c r="G47" s="6"/>
      <c r="H47" s="6"/>
      <c r="I47" s="6"/>
    </row>
  </sheetData>
  <sheetProtection selectLockedCells="1"/>
  <mergeCells count="1">
    <mergeCell ref="A19:I19"/>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4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3C004-58E8-48C0-9B6D-4E06C3811690}">
  <sheetPr>
    <pageSetUpPr fitToPage="1"/>
  </sheetPr>
  <dimension ref="A1:I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8" t="s">
        <v>3</v>
      </c>
      <c r="I2" s="28"/>
    </row>
    <row r="3" spans="1:9" x14ac:dyDescent="0.25">
      <c r="A3" s="6" t="s">
        <v>4</v>
      </c>
      <c r="B3" s="28" t="s">
        <v>5</v>
      </c>
      <c r="C3" s="28"/>
      <c r="D3" s="28"/>
      <c r="E3" s="7"/>
      <c r="F3" s="6"/>
      <c r="G3" s="57" t="s">
        <v>6</v>
      </c>
      <c r="H3" s="29" t="s">
        <v>7</v>
      </c>
      <c r="I3" s="29"/>
    </row>
    <row r="4" spans="1:9" x14ac:dyDescent="0.25">
      <c r="A4" s="6" t="s">
        <v>8</v>
      </c>
      <c r="B4" s="28" t="s">
        <v>119</v>
      </c>
      <c r="C4" s="28"/>
      <c r="D4" s="28"/>
      <c r="E4" s="7"/>
      <c r="F4" s="6"/>
      <c r="G4" s="57" t="s">
        <v>10</v>
      </c>
      <c r="H4" s="28" t="s">
        <v>11</v>
      </c>
      <c r="I4" s="28"/>
    </row>
    <row r="5" spans="1:9" x14ac:dyDescent="0.25">
      <c r="A5" s="6" t="s">
        <v>12</v>
      </c>
      <c r="B5" s="28" t="s">
        <v>120</v>
      </c>
      <c r="C5" s="28"/>
      <c r="D5" s="28"/>
      <c r="E5" s="7"/>
      <c r="F5" s="6"/>
      <c r="G5" s="57" t="s">
        <v>14</v>
      </c>
      <c r="H5" s="29" t="s">
        <v>121</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6" t="s">
        <v>122</v>
      </c>
      <c r="B9" s="6"/>
      <c r="C9" s="7"/>
      <c r="D9" s="7"/>
      <c r="E9" s="7"/>
      <c r="F9" s="7"/>
      <c r="G9" s="7"/>
      <c r="H9" s="7"/>
      <c r="I9" s="7"/>
    </row>
    <row r="10" spans="1:9" x14ac:dyDescent="0.25">
      <c r="A10" s="6" t="s">
        <v>18</v>
      </c>
      <c r="B10" s="6"/>
      <c r="C10" s="7"/>
      <c r="D10" s="7"/>
      <c r="E10" s="7"/>
      <c r="F10" s="7"/>
      <c r="G10" s="7"/>
      <c r="H10" s="7"/>
      <c r="I10" s="7"/>
    </row>
    <row r="11" spans="1:9" x14ac:dyDescent="0.25">
      <c r="A11" s="6" t="s">
        <v>85</v>
      </c>
      <c r="B11" s="6"/>
      <c r="C11" s="7"/>
      <c r="D11" s="7"/>
      <c r="E11" s="7"/>
      <c r="F11" s="7"/>
      <c r="G11" s="7"/>
      <c r="H11" s="7"/>
      <c r="I11" s="7"/>
    </row>
    <row r="12" spans="1:9" x14ac:dyDescent="0.25">
      <c r="A12" s="6" t="s">
        <v>20</v>
      </c>
      <c r="B12" s="6"/>
      <c r="C12" s="7"/>
      <c r="D12" s="7"/>
      <c r="E12" s="7"/>
      <c r="F12" s="7"/>
      <c r="G12" s="7"/>
      <c r="H12" s="7"/>
      <c r="I12" s="7"/>
    </row>
    <row r="13" spans="1:9" x14ac:dyDescent="0.25">
      <c r="A13" s="5" t="s">
        <v>123</v>
      </c>
      <c r="B13" s="6"/>
      <c r="C13" s="7"/>
      <c r="D13" s="7"/>
      <c r="E13" s="7"/>
      <c r="F13" s="7"/>
      <c r="G13" s="7"/>
      <c r="H13" s="7"/>
      <c r="I13" s="7"/>
    </row>
    <row r="14" spans="1:9" x14ac:dyDescent="0.25">
      <c r="A14" s="5" t="s">
        <v>22</v>
      </c>
      <c r="B14" s="6"/>
      <c r="C14" s="7"/>
      <c r="D14" s="7"/>
      <c r="E14" s="7"/>
      <c r="F14" s="7"/>
      <c r="G14" s="7"/>
      <c r="H14" s="7"/>
      <c r="I14" s="7"/>
    </row>
    <row r="15" spans="1:9" x14ac:dyDescent="0.25">
      <c r="A15" s="6"/>
      <c r="B15" s="6"/>
      <c r="C15" s="7"/>
      <c r="D15" s="7"/>
      <c r="E15" s="7"/>
      <c r="F15" s="7"/>
      <c r="G15" s="7"/>
      <c r="H15" s="7"/>
      <c r="I15" s="7"/>
    </row>
    <row r="16" spans="1:9" x14ac:dyDescent="0.25">
      <c r="A16" s="5" t="s">
        <v>23</v>
      </c>
      <c r="B16" s="6"/>
      <c r="C16" s="7"/>
      <c r="D16" s="7"/>
      <c r="E16" s="7"/>
      <c r="F16" s="7"/>
      <c r="G16" s="7"/>
      <c r="H16" s="7"/>
      <c r="I16" s="7"/>
    </row>
    <row r="17" spans="1:9" x14ac:dyDescent="0.25">
      <c r="A17" s="25"/>
      <c r="B17" s="7"/>
      <c r="C17" s="7"/>
      <c r="D17" s="7"/>
      <c r="E17" s="7"/>
      <c r="F17" s="7"/>
      <c r="G17" s="7"/>
      <c r="H17" s="7"/>
      <c r="I17" s="7"/>
    </row>
    <row r="18" spans="1:9" ht="13" x14ac:dyDescent="0.3">
      <c r="A18" s="119" t="s">
        <v>25</v>
      </c>
      <c r="B18" s="120"/>
      <c r="C18" s="120"/>
      <c r="D18" s="120"/>
      <c r="E18" s="120"/>
      <c r="F18" s="120"/>
      <c r="G18" s="120"/>
      <c r="H18" s="120"/>
      <c r="I18" s="121"/>
    </row>
    <row r="19" spans="1:9" x14ac:dyDescent="0.25">
      <c r="A19" s="59"/>
      <c r="B19" s="60"/>
      <c r="C19" s="61" t="s">
        <v>26</v>
      </c>
      <c r="D19" s="61" t="s">
        <v>27</v>
      </c>
      <c r="E19" s="61" t="s">
        <v>28</v>
      </c>
      <c r="F19" s="61" t="s">
        <v>29</v>
      </c>
      <c r="G19" s="61" t="s">
        <v>30</v>
      </c>
      <c r="H19" s="61" t="s">
        <v>31</v>
      </c>
      <c r="I19" s="61" t="s">
        <v>32</v>
      </c>
    </row>
    <row r="20" spans="1:9" x14ac:dyDescent="0.25">
      <c r="A20" s="59"/>
      <c r="B20" s="60"/>
      <c r="C20" s="62" t="s">
        <v>33</v>
      </c>
      <c r="D20" s="63" t="s">
        <v>33</v>
      </c>
      <c r="E20" s="62" t="s">
        <v>33</v>
      </c>
      <c r="F20" s="62" t="s">
        <v>33</v>
      </c>
      <c r="G20" s="62" t="s">
        <v>34</v>
      </c>
      <c r="H20" s="62" t="s">
        <v>34</v>
      </c>
      <c r="I20" s="62" t="s">
        <v>34</v>
      </c>
    </row>
    <row r="21" spans="1:9" x14ac:dyDescent="0.25">
      <c r="A21" s="59" t="s">
        <v>35</v>
      </c>
      <c r="B21" s="60"/>
      <c r="C21" s="64">
        <v>226600</v>
      </c>
      <c r="D21" s="65"/>
      <c r="E21" s="65"/>
      <c r="F21" s="65"/>
      <c r="G21" s="65"/>
      <c r="H21" s="65"/>
      <c r="I21" s="65"/>
    </row>
    <row r="22" spans="1:9" x14ac:dyDescent="0.25">
      <c r="A22" s="59" t="s">
        <v>36</v>
      </c>
      <c r="B22" s="60"/>
      <c r="C22" s="64">
        <v>0</v>
      </c>
      <c r="D22" s="65">
        <f t="shared" ref="D22:I22" si="0">C33</f>
        <v>0</v>
      </c>
      <c r="E22" s="65">
        <f t="shared" si="0"/>
        <v>0</v>
      </c>
      <c r="F22" s="65">
        <f t="shared" si="0"/>
        <v>2392</v>
      </c>
      <c r="G22" s="65">
        <f t="shared" si="0"/>
        <v>789</v>
      </c>
      <c r="H22" s="65">
        <f t="shared" si="0"/>
        <v>0</v>
      </c>
      <c r="I22" s="65">
        <f t="shared" si="0"/>
        <v>0</v>
      </c>
    </row>
    <row r="23" spans="1:9" x14ac:dyDescent="0.25">
      <c r="A23" s="59" t="s">
        <v>37</v>
      </c>
      <c r="B23" s="60"/>
      <c r="C23" s="64">
        <v>0</v>
      </c>
      <c r="D23" s="65">
        <v>14841</v>
      </c>
      <c r="E23" s="65">
        <v>101827</v>
      </c>
      <c r="F23" s="65">
        <v>46050</v>
      </c>
      <c r="G23" s="65"/>
      <c r="H23" s="65"/>
      <c r="I23" s="65"/>
    </row>
    <row r="24" spans="1:9" x14ac:dyDescent="0.25">
      <c r="A24" s="59" t="s">
        <v>38</v>
      </c>
      <c r="B24" s="60"/>
      <c r="C24" s="64">
        <v>0</v>
      </c>
      <c r="D24" s="65">
        <v>14841</v>
      </c>
      <c r="E24" s="65">
        <v>99435</v>
      </c>
      <c r="F24" s="64">
        <v>47653</v>
      </c>
      <c r="G24" s="65">
        <v>789</v>
      </c>
      <c r="H24" s="65"/>
      <c r="I24" s="65"/>
    </row>
    <row r="25" spans="1:9" x14ac:dyDescent="0.25">
      <c r="A25" s="59"/>
      <c r="B25" s="60"/>
      <c r="C25" s="64"/>
      <c r="D25" s="65"/>
      <c r="E25" s="65"/>
      <c r="F25" s="65"/>
      <c r="G25" s="65"/>
      <c r="H25" s="65"/>
      <c r="I25" s="65"/>
    </row>
    <row r="26" spans="1:9" x14ac:dyDescent="0.25">
      <c r="A26" s="59" t="s">
        <v>39</v>
      </c>
      <c r="B26" s="29"/>
      <c r="C26" s="66"/>
      <c r="D26" s="66"/>
      <c r="E26" s="66"/>
      <c r="F26" s="66"/>
      <c r="G26" s="66"/>
      <c r="H26" s="66"/>
      <c r="I26" s="64"/>
    </row>
    <row r="27" spans="1:9" x14ac:dyDescent="0.25">
      <c r="A27" s="67" t="s">
        <v>40</v>
      </c>
      <c r="B27" s="60"/>
      <c r="C27" s="64"/>
      <c r="D27" s="68"/>
      <c r="E27" s="66"/>
      <c r="F27" s="66"/>
      <c r="G27" s="66"/>
      <c r="H27" s="66"/>
      <c r="I27" s="64"/>
    </row>
    <row r="28" spans="1:9" x14ac:dyDescent="0.25">
      <c r="A28" s="69"/>
      <c r="B28" s="70"/>
      <c r="C28" s="64">
        <v>0</v>
      </c>
      <c r="D28" s="65">
        <v>0</v>
      </c>
      <c r="E28" s="65">
        <v>0</v>
      </c>
      <c r="F28" s="65">
        <v>0</v>
      </c>
      <c r="G28" s="65"/>
      <c r="H28" s="65"/>
      <c r="I28" s="65"/>
    </row>
    <row r="29" spans="1:9" x14ac:dyDescent="0.25">
      <c r="A29" s="69"/>
      <c r="B29" s="70"/>
      <c r="C29" s="64"/>
      <c r="D29" s="65"/>
      <c r="E29" s="65"/>
      <c r="F29" s="65"/>
      <c r="G29" s="65"/>
      <c r="H29" s="65"/>
      <c r="I29" s="65"/>
    </row>
    <row r="30" spans="1:9" x14ac:dyDescent="0.25">
      <c r="A30" s="69"/>
      <c r="B30" s="70"/>
      <c r="C30" s="64"/>
      <c r="D30" s="65"/>
      <c r="E30" s="65"/>
      <c r="F30" s="65"/>
      <c r="G30" s="65"/>
      <c r="H30" s="65"/>
      <c r="I30" s="65"/>
    </row>
    <row r="31" spans="1:9" x14ac:dyDescent="0.25">
      <c r="A31" s="59" t="s">
        <v>41</v>
      </c>
      <c r="B31" s="60"/>
      <c r="C31" s="64">
        <f t="shared" ref="C31:I31" si="1">SUM(C28:C30)</f>
        <v>0</v>
      </c>
      <c r="D31" s="64">
        <f t="shared" si="1"/>
        <v>0</v>
      </c>
      <c r="E31" s="64">
        <f t="shared" si="1"/>
        <v>0</v>
      </c>
      <c r="F31" s="64">
        <f t="shared" si="1"/>
        <v>0</v>
      </c>
      <c r="G31" s="64">
        <f t="shared" si="1"/>
        <v>0</v>
      </c>
      <c r="H31" s="64">
        <f t="shared" si="1"/>
        <v>0</v>
      </c>
      <c r="I31" s="64">
        <f t="shared" si="1"/>
        <v>0</v>
      </c>
    </row>
    <row r="32" spans="1:9" x14ac:dyDescent="0.25">
      <c r="A32" s="59"/>
      <c r="B32" s="60"/>
      <c r="C32" s="64"/>
      <c r="D32" s="65"/>
      <c r="E32" s="65"/>
      <c r="F32" s="65"/>
      <c r="G32" s="65"/>
      <c r="H32" s="65"/>
      <c r="I32" s="65"/>
    </row>
    <row r="33" spans="1:9" x14ac:dyDescent="0.25">
      <c r="A33" s="59" t="s">
        <v>42</v>
      </c>
      <c r="B33" s="60"/>
      <c r="C33" s="64">
        <f>+C22+C23-C24+C31</f>
        <v>0</v>
      </c>
      <c r="D33" s="64">
        <f t="shared" ref="D33:I33" si="2">+D22+D23-D24+D31</f>
        <v>0</v>
      </c>
      <c r="E33" s="64">
        <f>+E22+E23-E24+E31</f>
        <v>2392</v>
      </c>
      <c r="F33" s="64">
        <f t="shared" si="2"/>
        <v>789</v>
      </c>
      <c r="G33" s="64">
        <f>+G22+G23-G24+G31</f>
        <v>0</v>
      </c>
      <c r="H33" s="64">
        <f>+H22+H23-H24+H31</f>
        <v>0</v>
      </c>
      <c r="I33" s="64">
        <f t="shared" si="2"/>
        <v>0</v>
      </c>
    </row>
    <row r="34" spans="1:9" x14ac:dyDescent="0.25">
      <c r="A34" s="69"/>
      <c r="B34" s="70"/>
      <c r="C34" s="71"/>
      <c r="D34" s="72"/>
      <c r="E34" s="72"/>
      <c r="F34" s="65"/>
      <c r="G34" s="65"/>
      <c r="H34" s="65"/>
      <c r="I34" s="65"/>
    </row>
    <row r="35" spans="1:9" x14ac:dyDescent="0.25">
      <c r="A35" s="59" t="s">
        <v>43</v>
      </c>
      <c r="B35" s="60"/>
      <c r="C35" s="71">
        <v>0</v>
      </c>
      <c r="D35" s="72">
        <v>100167</v>
      </c>
      <c r="E35" s="72">
        <v>35368</v>
      </c>
      <c r="F35" s="65">
        <f>789+59926</f>
        <v>60715</v>
      </c>
      <c r="G35" s="65"/>
      <c r="H35" s="65"/>
      <c r="I35" s="65"/>
    </row>
    <row r="36" spans="1:9" x14ac:dyDescent="0.25">
      <c r="A36" s="69"/>
      <c r="B36" s="70"/>
      <c r="C36" s="71"/>
      <c r="D36" s="72"/>
      <c r="E36" s="72"/>
      <c r="F36" s="65"/>
      <c r="G36" s="65"/>
      <c r="H36" s="65"/>
      <c r="I36" s="65"/>
    </row>
    <row r="37" spans="1:9" x14ac:dyDescent="0.25">
      <c r="A37" s="59" t="s">
        <v>44</v>
      </c>
      <c r="B37" s="73"/>
      <c r="C37" s="74">
        <f>C33-C35</f>
        <v>0</v>
      </c>
      <c r="D37" s="74">
        <f t="shared" ref="D37:I37" si="3">D33-D35</f>
        <v>-100167</v>
      </c>
      <c r="E37" s="74">
        <f t="shared" si="3"/>
        <v>-32976</v>
      </c>
      <c r="F37" s="75">
        <f t="shared" si="3"/>
        <v>-59926</v>
      </c>
      <c r="G37" s="75">
        <f t="shared" si="3"/>
        <v>0</v>
      </c>
      <c r="H37" s="75">
        <f t="shared" si="3"/>
        <v>0</v>
      </c>
      <c r="I37" s="75">
        <f t="shared" si="3"/>
        <v>0</v>
      </c>
    </row>
    <row r="38" spans="1:9" x14ac:dyDescent="0.25">
      <c r="A38" s="76"/>
      <c r="B38" s="76"/>
      <c r="C38" s="77"/>
      <c r="D38" s="77"/>
      <c r="E38" s="77"/>
      <c r="F38" s="77"/>
      <c r="G38" s="77"/>
      <c r="H38" s="77"/>
      <c r="I38" s="77"/>
    </row>
    <row r="39" spans="1:9" x14ac:dyDescent="0.25">
      <c r="A39" s="78" t="s">
        <v>45</v>
      </c>
      <c r="B39" s="28"/>
      <c r="C39" s="79"/>
      <c r="D39" s="79"/>
      <c r="E39" s="79"/>
      <c r="F39" s="79"/>
      <c r="G39" s="79"/>
      <c r="H39" s="79"/>
      <c r="I39" s="79"/>
    </row>
    <row r="40" spans="1:9" x14ac:dyDescent="0.25">
      <c r="A40" s="80" t="s">
        <v>46</v>
      </c>
      <c r="B40" s="70"/>
      <c r="C40" s="72"/>
      <c r="D40" s="72"/>
      <c r="E40" s="72"/>
      <c r="F40" s="72"/>
      <c r="G40" s="72"/>
      <c r="H40" s="72"/>
      <c r="I40" s="72"/>
    </row>
    <row r="41" spans="1:9" x14ac:dyDescent="0.25">
      <c r="A41" s="59"/>
      <c r="B41" s="60"/>
      <c r="C41" s="65"/>
      <c r="D41" s="65"/>
      <c r="E41" s="65"/>
      <c r="F41" s="65"/>
      <c r="G41" s="65"/>
      <c r="H41" s="65"/>
      <c r="I41" s="65"/>
    </row>
    <row r="42" spans="1:9" x14ac:dyDescent="0.25">
      <c r="A42" s="59" t="s">
        <v>47</v>
      </c>
      <c r="B42" s="60"/>
      <c r="C42" s="65"/>
      <c r="D42" s="65"/>
      <c r="E42" s="65"/>
      <c r="F42" s="65"/>
      <c r="G42" s="65"/>
      <c r="H42" s="65"/>
      <c r="I42" s="65"/>
    </row>
    <row r="43" spans="1:9" x14ac:dyDescent="0.25">
      <c r="A43" s="59"/>
      <c r="B43" s="60"/>
      <c r="C43" s="65"/>
      <c r="D43" s="65"/>
      <c r="E43" s="65"/>
      <c r="F43" s="65"/>
      <c r="G43" s="65"/>
      <c r="H43" s="65"/>
      <c r="I43" s="65"/>
    </row>
    <row r="44" spans="1:9" x14ac:dyDescent="0.25">
      <c r="A44" s="112" t="s">
        <v>48</v>
      </c>
      <c r="B44" s="73"/>
      <c r="C44" s="65"/>
      <c r="D44" s="65"/>
      <c r="E44" s="65"/>
      <c r="F44" s="65"/>
      <c r="G44" s="65"/>
      <c r="H44" s="65"/>
      <c r="I44" s="65"/>
    </row>
    <row r="45" spans="1:9" x14ac:dyDescent="0.25">
      <c r="A45" s="113" t="s">
        <v>49</v>
      </c>
      <c r="B45" s="114"/>
      <c r="C45" s="65"/>
      <c r="D45" s="65"/>
      <c r="E45" s="65"/>
      <c r="F45" s="65"/>
      <c r="G45" s="65"/>
      <c r="H45" s="65"/>
      <c r="I45" s="65"/>
    </row>
    <row r="46" spans="1:9" x14ac:dyDescent="0.25">
      <c r="A46" s="6"/>
      <c r="B46" s="6"/>
      <c r="C46" s="6"/>
      <c r="D46" s="6"/>
      <c r="E46" s="6"/>
      <c r="F46" s="6"/>
      <c r="G46" s="6"/>
      <c r="H46" s="6"/>
      <c r="I46" s="6"/>
    </row>
    <row r="47" spans="1:9" x14ac:dyDescent="0.25">
      <c r="A47" s="6"/>
      <c r="B47" s="6"/>
      <c r="C47" s="6"/>
      <c r="D47" s="6"/>
      <c r="E47" s="6"/>
      <c r="F47" s="6"/>
      <c r="G47" s="6"/>
      <c r="H47" s="6"/>
      <c r="I47" s="6"/>
    </row>
  </sheetData>
  <sheetProtection selectLockedCells="1"/>
  <mergeCells count="1">
    <mergeCell ref="A18:I18"/>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8D060F-E257-4D39-93B9-52B17E1E8919}">
  <sheetPr>
    <pageSetUpPr fitToPage="1"/>
  </sheetPr>
  <dimension ref="A1:I47"/>
  <sheetViews>
    <sheetView topLeftCell="A4" zoomScaleNormal="100" workbookViewId="0">
      <selection activeCell="H6" sqref="H6"/>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91" t="s">
        <v>614</v>
      </c>
      <c r="I2" s="28"/>
    </row>
    <row r="3" spans="1:9" x14ac:dyDescent="0.25">
      <c r="A3" s="6" t="s">
        <v>4</v>
      </c>
      <c r="B3" s="28" t="s">
        <v>592</v>
      </c>
      <c r="C3" s="28"/>
      <c r="D3" s="28"/>
      <c r="E3" s="7"/>
      <c r="F3" s="6"/>
      <c r="G3" s="57" t="s">
        <v>6</v>
      </c>
      <c r="H3" s="92" t="s">
        <v>615</v>
      </c>
      <c r="I3" s="29"/>
    </row>
    <row r="4" spans="1:9" x14ac:dyDescent="0.25">
      <c r="A4" s="6" t="s">
        <v>8</v>
      </c>
      <c r="B4" s="91" t="s">
        <v>616</v>
      </c>
      <c r="C4" s="28"/>
      <c r="D4" s="28"/>
      <c r="E4" s="7"/>
      <c r="F4" s="6"/>
      <c r="G4" s="57" t="s">
        <v>10</v>
      </c>
      <c r="H4" s="28" t="s">
        <v>11</v>
      </c>
      <c r="I4" s="28"/>
    </row>
    <row r="5" spans="1:9" x14ac:dyDescent="0.25">
      <c r="A5" s="6" t="s">
        <v>12</v>
      </c>
      <c r="B5" s="91" t="s">
        <v>63</v>
      </c>
      <c r="C5" s="29"/>
      <c r="D5" s="29"/>
      <c r="E5" s="7"/>
      <c r="F5" s="6"/>
      <c r="G5" s="57" t="s">
        <v>14</v>
      </c>
      <c r="H5" s="29" t="s">
        <v>655</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ht="40.15" customHeight="1" x14ac:dyDescent="0.25">
      <c r="A9" s="123" t="s">
        <v>617</v>
      </c>
      <c r="B9" s="123"/>
      <c r="C9" s="123"/>
      <c r="D9" s="123"/>
      <c r="E9" s="123"/>
      <c r="F9" s="123"/>
      <c r="G9" s="123"/>
      <c r="H9" s="123"/>
      <c r="I9" s="123"/>
    </row>
    <row r="10" spans="1:9" x14ac:dyDescent="0.25">
      <c r="A10" s="6" t="s">
        <v>18</v>
      </c>
      <c r="B10" s="6"/>
      <c r="C10" s="7"/>
      <c r="D10" s="7"/>
      <c r="E10" s="7"/>
      <c r="F10" s="7"/>
      <c r="G10" s="7"/>
      <c r="H10" s="7"/>
      <c r="I10" s="7"/>
    </row>
    <row r="11" spans="1:9" x14ac:dyDescent="0.25">
      <c r="A11" s="5" t="s">
        <v>618</v>
      </c>
      <c r="B11" s="6"/>
      <c r="C11" s="7"/>
      <c r="D11" s="7"/>
      <c r="E11" s="7"/>
      <c r="F11" s="7"/>
      <c r="G11" s="7"/>
      <c r="H11" s="7"/>
      <c r="I11" s="7"/>
    </row>
    <row r="12" spans="1:9" x14ac:dyDescent="0.25">
      <c r="A12" s="6" t="s">
        <v>20</v>
      </c>
      <c r="B12" s="6"/>
      <c r="C12" s="7"/>
      <c r="D12" s="7"/>
      <c r="E12" s="7"/>
      <c r="F12" s="7"/>
      <c r="G12" s="7"/>
      <c r="H12" s="7"/>
      <c r="I12" s="7"/>
    </row>
    <row r="13" spans="1:9" ht="39" customHeight="1" x14ac:dyDescent="0.25">
      <c r="A13" s="124" t="s">
        <v>619</v>
      </c>
      <c r="B13" s="123"/>
      <c r="C13" s="123"/>
      <c r="D13" s="123"/>
      <c r="E13" s="123"/>
      <c r="F13" s="123"/>
      <c r="G13" s="123"/>
      <c r="H13" s="123"/>
      <c r="I13" s="123"/>
    </row>
    <row r="14" spans="1:9" x14ac:dyDescent="0.25">
      <c r="A14" s="5" t="s">
        <v>22</v>
      </c>
      <c r="B14" s="6"/>
      <c r="C14" s="7"/>
      <c r="D14" s="7"/>
      <c r="E14" s="7"/>
      <c r="F14" s="7"/>
      <c r="G14" s="111"/>
      <c r="H14" s="7"/>
      <c r="I14" s="7"/>
    </row>
    <row r="15" spans="1:9" x14ac:dyDescent="0.25">
      <c r="A15" s="6"/>
      <c r="B15" s="6"/>
      <c r="C15" s="7"/>
      <c r="D15" s="7"/>
      <c r="E15" s="7"/>
      <c r="F15" s="7"/>
      <c r="G15" s="7"/>
      <c r="H15" s="7"/>
      <c r="I15" s="7"/>
    </row>
    <row r="16" spans="1:9" x14ac:dyDescent="0.25">
      <c r="A16" s="5" t="s">
        <v>23</v>
      </c>
      <c r="B16" s="6"/>
      <c r="C16" s="7"/>
      <c r="D16" s="7"/>
      <c r="E16" s="7"/>
      <c r="F16" s="7"/>
      <c r="G16" s="7"/>
      <c r="H16" s="7"/>
      <c r="I16" s="7"/>
    </row>
    <row r="17" spans="1:9" x14ac:dyDescent="0.25">
      <c r="A17" s="7"/>
      <c r="B17" s="7"/>
      <c r="C17" s="7"/>
      <c r="D17" s="7"/>
      <c r="E17" s="7"/>
      <c r="F17" s="7"/>
      <c r="G17" s="7"/>
      <c r="H17" s="7"/>
      <c r="I17" s="7"/>
    </row>
    <row r="18" spans="1:9" ht="13" x14ac:dyDescent="0.3">
      <c r="A18" s="119" t="s">
        <v>25</v>
      </c>
      <c r="B18" s="120"/>
      <c r="C18" s="120"/>
      <c r="D18" s="120"/>
      <c r="E18" s="120"/>
      <c r="F18" s="120"/>
      <c r="G18" s="120"/>
      <c r="H18" s="120"/>
      <c r="I18" s="121"/>
    </row>
    <row r="19" spans="1:9" x14ac:dyDescent="0.25">
      <c r="A19" s="59"/>
      <c r="B19" s="60"/>
      <c r="C19" s="61" t="s">
        <v>26</v>
      </c>
      <c r="D19" s="61" t="s">
        <v>27</v>
      </c>
      <c r="E19" s="61" t="s">
        <v>28</v>
      </c>
      <c r="F19" s="61" t="s">
        <v>29</v>
      </c>
      <c r="G19" s="61" t="s">
        <v>30</v>
      </c>
      <c r="H19" s="61" t="s">
        <v>31</v>
      </c>
      <c r="I19" s="61" t="s">
        <v>32</v>
      </c>
    </row>
    <row r="20" spans="1:9" x14ac:dyDescent="0.25">
      <c r="A20" s="59"/>
      <c r="B20" s="60"/>
      <c r="C20" s="62" t="s">
        <v>33</v>
      </c>
      <c r="D20" s="63" t="s">
        <v>33</v>
      </c>
      <c r="E20" s="62" t="s">
        <v>33</v>
      </c>
      <c r="F20" s="62" t="s">
        <v>33</v>
      </c>
      <c r="G20" s="62" t="s">
        <v>34</v>
      </c>
      <c r="H20" s="62" t="s">
        <v>34</v>
      </c>
      <c r="I20" s="62" t="s">
        <v>34</v>
      </c>
    </row>
    <row r="21" spans="1:9" x14ac:dyDescent="0.25">
      <c r="A21" s="59" t="s">
        <v>35</v>
      </c>
      <c r="B21" s="60"/>
      <c r="C21" s="64"/>
      <c r="D21" s="65"/>
      <c r="E21" s="65"/>
      <c r="F21" s="65"/>
      <c r="G21" s="65"/>
      <c r="H21" s="65">
        <v>0</v>
      </c>
      <c r="I21" s="65">
        <v>0</v>
      </c>
    </row>
    <row r="22" spans="1:9" x14ac:dyDescent="0.25">
      <c r="A22" s="59" t="s">
        <v>36</v>
      </c>
      <c r="B22" s="60"/>
      <c r="C22" s="64">
        <v>62548</v>
      </c>
      <c r="D22" s="65">
        <f t="shared" ref="D22:I22" si="0">C33</f>
        <v>28002</v>
      </c>
      <c r="E22" s="65">
        <f t="shared" si="0"/>
        <v>28002</v>
      </c>
      <c r="F22" s="65">
        <f t="shared" si="0"/>
        <v>28002</v>
      </c>
      <c r="G22" s="65">
        <f t="shared" si="0"/>
        <v>28002</v>
      </c>
      <c r="H22" s="65">
        <f t="shared" si="0"/>
        <v>28002</v>
      </c>
      <c r="I22" s="65">
        <f t="shared" si="0"/>
        <v>28002</v>
      </c>
    </row>
    <row r="23" spans="1:9" x14ac:dyDescent="0.25">
      <c r="A23" s="59" t="s">
        <v>37</v>
      </c>
      <c r="B23" s="60"/>
      <c r="C23" s="64">
        <v>0</v>
      </c>
      <c r="D23" s="65">
        <v>0</v>
      </c>
      <c r="E23" s="65">
        <v>0</v>
      </c>
      <c r="F23" s="65">
        <v>0</v>
      </c>
      <c r="G23" s="65">
        <v>0</v>
      </c>
      <c r="H23" s="65">
        <v>0</v>
      </c>
      <c r="I23" s="65">
        <v>0</v>
      </c>
    </row>
    <row r="24" spans="1:9" x14ac:dyDescent="0.25">
      <c r="A24" s="59" t="s">
        <v>38</v>
      </c>
      <c r="B24" s="60"/>
      <c r="C24" s="64">
        <v>323</v>
      </c>
      <c r="D24" s="65">
        <v>0</v>
      </c>
      <c r="E24" s="65">
        <v>0</v>
      </c>
      <c r="F24" s="64">
        <v>0</v>
      </c>
      <c r="G24" s="65">
        <v>0</v>
      </c>
      <c r="H24" s="65">
        <v>0</v>
      </c>
      <c r="I24" s="65">
        <v>0</v>
      </c>
    </row>
    <row r="25" spans="1:9" x14ac:dyDescent="0.25">
      <c r="A25" s="59"/>
      <c r="B25" s="60"/>
      <c r="C25" s="64"/>
      <c r="D25" s="65"/>
      <c r="E25" s="65"/>
      <c r="F25" s="65"/>
      <c r="G25" s="65"/>
      <c r="H25" s="65"/>
      <c r="I25" s="65"/>
    </row>
    <row r="26" spans="1:9" x14ac:dyDescent="0.25">
      <c r="A26" s="59" t="s">
        <v>39</v>
      </c>
      <c r="B26" s="29"/>
      <c r="C26" s="66"/>
      <c r="D26" s="66"/>
      <c r="E26" s="66"/>
      <c r="F26" s="66"/>
      <c r="G26" s="66"/>
      <c r="H26" s="66"/>
      <c r="I26" s="64"/>
    </row>
    <row r="27" spans="1:9" x14ac:dyDescent="0.25">
      <c r="A27" s="67" t="s">
        <v>40</v>
      </c>
      <c r="B27" s="60"/>
      <c r="C27" s="64"/>
      <c r="D27" s="68"/>
      <c r="E27" s="66"/>
      <c r="F27" s="66"/>
      <c r="G27" s="66"/>
      <c r="H27" s="66"/>
      <c r="I27" s="64"/>
    </row>
    <row r="28" spans="1:9" x14ac:dyDescent="0.25">
      <c r="A28" s="69"/>
      <c r="B28" s="70"/>
      <c r="C28" s="64">
        <v>-34223</v>
      </c>
      <c r="D28" s="65">
        <v>0</v>
      </c>
      <c r="E28" s="65">
        <v>0</v>
      </c>
      <c r="F28" s="65">
        <v>0</v>
      </c>
      <c r="G28" s="65"/>
      <c r="H28" s="65"/>
      <c r="I28" s="65"/>
    </row>
    <row r="29" spans="1:9" x14ac:dyDescent="0.25">
      <c r="A29" s="69"/>
      <c r="B29" s="70"/>
      <c r="C29" s="64"/>
      <c r="D29" s="65"/>
      <c r="E29" s="65"/>
      <c r="F29" s="65"/>
      <c r="G29" s="65"/>
      <c r="H29" s="65"/>
      <c r="I29" s="65"/>
    </row>
    <row r="30" spans="1:9" x14ac:dyDescent="0.25">
      <c r="A30" s="69"/>
      <c r="B30" s="70"/>
      <c r="C30" s="64"/>
      <c r="D30" s="65"/>
      <c r="E30" s="65"/>
      <c r="F30" s="65"/>
      <c r="G30" s="65"/>
      <c r="H30" s="65"/>
      <c r="I30" s="65"/>
    </row>
    <row r="31" spans="1:9" x14ac:dyDescent="0.25">
      <c r="A31" s="59" t="s">
        <v>41</v>
      </c>
      <c r="B31" s="60"/>
      <c r="C31" s="64">
        <f t="shared" ref="C31:I31" si="1">SUM(C28:C30)</f>
        <v>-34223</v>
      </c>
      <c r="D31" s="64">
        <f t="shared" si="1"/>
        <v>0</v>
      </c>
      <c r="E31" s="64">
        <f t="shared" si="1"/>
        <v>0</v>
      </c>
      <c r="F31" s="64">
        <f t="shared" si="1"/>
        <v>0</v>
      </c>
      <c r="G31" s="64">
        <f t="shared" si="1"/>
        <v>0</v>
      </c>
      <c r="H31" s="64">
        <f t="shared" si="1"/>
        <v>0</v>
      </c>
      <c r="I31" s="64">
        <f t="shared" si="1"/>
        <v>0</v>
      </c>
    </row>
    <row r="32" spans="1:9" x14ac:dyDescent="0.25">
      <c r="A32" s="59"/>
      <c r="B32" s="60"/>
      <c r="C32" s="64"/>
      <c r="D32" s="65"/>
      <c r="E32" s="65"/>
      <c r="F32" s="65"/>
      <c r="G32" s="65"/>
      <c r="H32" s="65"/>
      <c r="I32" s="65"/>
    </row>
    <row r="33" spans="1:9" x14ac:dyDescent="0.25">
      <c r="A33" s="59" t="s">
        <v>42</v>
      </c>
      <c r="B33" s="60"/>
      <c r="C33" s="64">
        <f>+C22+C23-C24+C31</f>
        <v>28002</v>
      </c>
      <c r="D33" s="64">
        <f t="shared" ref="D33:I33" si="2">+D22+D23-D24+D31</f>
        <v>28002</v>
      </c>
      <c r="E33" s="64">
        <f>+E22+E23-E24+E31</f>
        <v>28002</v>
      </c>
      <c r="F33" s="64">
        <f t="shared" si="2"/>
        <v>28002</v>
      </c>
      <c r="G33" s="64">
        <f>+G22+G23-G24+G31</f>
        <v>28002</v>
      </c>
      <c r="H33" s="64">
        <f>+H22+H23-H24+H31</f>
        <v>28002</v>
      </c>
      <c r="I33" s="64">
        <f t="shared" si="2"/>
        <v>28002</v>
      </c>
    </row>
    <row r="34" spans="1:9" x14ac:dyDescent="0.25">
      <c r="A34" s="69"/>
      <c r="B34" s="70"/>
      <c r="C34" s="71"/>
      <c r="D34" s="72"/>
      <c r="E34" s="72"/>
      <c r="F34" s="65"/>
      <c r="G34" s="65"/>
      <c r="H34" s="65"/>
      <c r="I34" s="65"/>
    </row>
    <row r="35" spans="1:9" x14ac:dyDescent="0.25">
      <c r="A35" s="59" t="s">
        <v>43</v>
      </c>
      <c r="B35" s="60"/>
      <c r="C35" s="71">
        <v>0</v>
      </c>
      <c r="D35" s="72">
        <v>0</v>
      </c>
      <c r="E35" s="72">
        <v>0</v>
      </c>
      <c r="F35" s="65">
        <v>0</v>
      </c>
      <c r="G35" s="65">
        <v>0</v>
      </c>
      <c r="H35" s="65">
        <v>0</v>
      </c>
      <c r="I35" s="65">
        <v>0</v>
      </c>
    </row>
    <row r="36" spans="1:9" x14ac:dyDescent="0.25">
      <c r="A36" s="69"/>
      <c r="B36" s="70"/>
      <c r="C36" s="71"/>
      <c r="D36" s="72"/>
      <c r="E36" s="72"/>
      <c r="F36" s="65"/>
      <c r="G36" s="65"/>
      <c r="H36" s="65"/>
      <c r="I36" s="65"/>
    </row>
    <row r="37" spans="1:9" x14ac:dyDescent="0.25">
      <c r="A37" s="59" t="s">
        <v>44</v>
      </c>
      <c r="B37" s="73"/>
      <c r="C37" s="74">
        <f>C33-C35</f>
        <v>28002</v>
      </c>
      <c r="D37" s="74">
        <f t="shared" ref="D37:I37" si="3">D33-D35</f>
        <v>28002</v>
      </c>
      <c r="E37" s="74">
        <f t="shared" si="3"/>
        <v>28002</v>
      </c>
      <c r="F37" s="75">
        <f t="shared" si="3"/>
        <v>28002</v>
      </c>
      <c r="G37" s="75">
        <f t="shared" si="3"/>
        <v>28002</v>
      </c>
      <c r="H37" s="75">
        <f t="shared" si="3"/>
        <v>28002</v>
      </c>
      <c r="I37" s="75">
        <f t="shared" si="3"/>
        <v>28002</v>
      </c>
    </row>
    <row r="38" spans="1:9" x14ac:dyDescent="0.25">
      <c r="A38" s="76"/>
      <c r="B38" s="76"/>
      <c r="C38" s="77"/>
      <c r="D38" s="77"/>
      <c r="E38" s="77"/>
      <c r="F38" s="77"/>
      <c r="G38" s="77"/>
      <c r="H38" s="77"/>
      <c r="I38" s="77"/>
    </row>
    <row r="39" spans="1:9" x14ac:dyDescent="0.25">
      <c r="A39" s="78" t="s">
        <v>45</v>
      </c>
      <c r="B39" s="28"/>
      <c r="C39" s="79"/>
      <c r="D39" s="79"/>
      <c r="E39" s="79"/>
      <c r="F39" s="79"/>
      <c r="G39" s="79"/>
      <c r="H39" s="79"/>
      <c r="I39" s="79"/>
    </row>
    <row r="40" spans="1:9" x14ac:dyDescent="0.25">
      <c r="A40" s="80" t="s">
        <v>46</v>
      </c>
      <c r="B40" s="70"/>
      <c r="C40" s="72"/>
      <c r="D40" s="72"/>
      <c r="E40" s="72"/>
      <c r="F40" s="72"/>
      <c r="G40" s="72"/>
      <c r="H40" s="72"/>
      <c r="I40" s="72"/>
    </row>
    <row r="41" spans="1:9" x14ac:dyDescent="0.25">
      <c r="A41" s="59"/>
      <c r="B41" s="60"/>
      <c r="C41" s="65"/>
      <c r="D41" s="65"/>
      <c r="E41" s="65"/>
      <c r="F41" s="65"/>
      <c r="G41" s="65"/>
      <c r="H41" s="65"/>
      <c r="I41" s="65"/>
    </row>
    <row r="42" spans="1:9" x14ac:dyDescent="0.25">
      <c r="A42" s="59" t="s">
        <v>47</v>
      </c>
      <c r="B42" s="60"/>
      <c r="C42" s="65"/>
      <c r="D42" s="65"/>
      <c r="E42" s="65"/>
      <c r="F42" s="65"/>
      <c r="G42" s="65"/>
      <c r="H42" s="65"/>
      <c r="I42" s="65"/>
    </row>
    <row r="43" spans="1:9" x14ac:dyDescent="0.25">
      <c r="A43" s="59"/>
      <c r="B43" s="60"/>
      <c r="C43" s="65"/>
      <c r="D43" s="65"/>
      <c r="E43" s="65"/>
      <c r="F43" s="65"/>
      <c r="G43" s="65"/>
      <c r="H43" s="65"/>
      <c r="I43" s="65"/>
    </row>
    <row r="44" spans="1:9" x14ac:dyDescent="0.25">
      <c r="A44" s="112" t="s">
        <v>48</v>
      </c>
      <c r="B44" s="73"/>
      <c r="C44" s="65"/>
      <c r="D44" s="65"/>
      <c r="E44" s="65"/>
      <c r="F44" s="65"/>
      <c r="G44" s="65"/>
      <c r="H44" s="65"/>
      <c r="I44" s="65"/>
    </row>
    <row r="45" spans="1:9" x14ac:dyDescent="0.25">
      <c r="A45" s="113" t="s">
        <v>49</v>
      </c>
      <c r="B45" s="114"/>
      <c r="C45" s="65"/>
      <c r="D45" s="65"/>
      <c r="E45" s="65"/>
      <c r="F45" s="65"/>
      <c r="G45" s="65"/>
      <c r="H45" s="65"/>
      <c r="I45" s="65"/>
    </row>
    <row r="46" spans="1:9" x14ac:dyDescent="0.25">
      <c r="A46" s="6"/>
      <c r="B46" s="6"/>
      <c r="C46" s="6"/>
      <c r="D46" s="6"/>
      <c r="E46" s="6"/>
      <c r="F46" s="6"/>
      <c r="G46" s="6"/>
      <c r="H46" s="6"/>
      <c r="I46" s="6"/>
    </row>
    <row r="47" spans="1:9" x14ac:dyDescent="0.25">
      <c r="A47" s="6"/>
      <c r="B47" s="6"/>
      <c r="C47" s="6"/>
      <c r="D47" s="6"/>
      <c r="E47" s="6"/>
      <c r="F47" s="6"/>
      <c r="G47" s="6"/>
      <c r="H47" s="6"/>
      <c r="I47" s="6"/>
    </row>
  </sheetData>
  <sheetProtection selectLockedCells="1"/>
  <mergeCells count="3">
    <mergeCell ref="A9:I9"/>
    <mergeCell ref="A13:I13"/>
    <mergeCell ref="A18:I18"/>
  </mergeCells>
  <printOptions horizontalCentered="1"/>
  <pageMargins left="0.75" right="0.75" top="0.6" bottom="0.55000000000000004" header="0.28000000000000003" footer="0.16"/>
  <pageSetup scale="83"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5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5E79EB-B6FE-4A31-9792-7F7087E04704}">
  <sheetPr>
    <pageSetUpPr fitToPage="1"/>
  </sheetPr>
  <dimension ref="A1:I49"/>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38" t="s">
        <v>0</v>
      </c>
      <c r="B2" s="39" t="s">
        <v>1</v>
      </c>
      <c r="C2" s="39"/>
      <c r="D2" s="39"/>
      <c r="E2" s="40"/>
      <c r="F2" s="38"/>
      <c r="G2" s="41" t="s">
        <v>2</v>
      </c>
      <c r="H2" s="42" t="s">
        <v>284</v>
      </c>
      <c r="I2" s="39"/>
    </row>
    <row r="3" spans="1:9" x14ac:dyDescent="0.25">
      <c r="A3" s="38" t="s">
        <v>4</v>
      </c>
      <c r="B3" s="39" t="s">
        <v>233</v>
      </c>
      <c r="C3" s="39"/>
      <c r="D3" s="39"/>
      <c r="E3" s="40"/>
      <c r="F3" s="38"/>
      <c r="G3" s="41" t="s">
        <v>6</v>
      </c>
      <c r="H3" s="43" t="s">
        <v>285</v>
      </c>
      <c r="I3" s="44"/>
    </row>
    <row r="4" spans="1:9" x14ac:dyDescent="0.25">
      <c r="A4" s="38" t="s">
        <v>8</v>
      </c>
      <c r="B4" s="42" t="s">
        <v>303</v>
      </c>
      <c r="C4" s="39"/>
      <c r="D4" s="39"/>
      <c r="E4" s="40"/>
      <c r="F4" s="38"/>
      <c r="G4" s="41" t="s">
        <v>10</v>
      </c>
      <c r="H4" s="42" t="s">
        <v>11</v>
      </c>
      <c r="I4" s="39"/>
    </row>
    <row r="5" spans="1:9" x14ac:dyDescent="0.25">
      <c r="A5" s="38" t="s">
        <v>12</v>
      </c>
      <c r="B5" s="39" t="s">
        <v>214</v>
      </c>
      <c r="C5" s="44"/>
      <c r="D5" s="44"/>
      <c r="E5" s="40"/>
      <c r="F5" s="38"/>
      <c r="G5" s="41" t="s">
        <v>14</v>
      </c>
      <c r="H5" s="43" t="s">
        <v>304</v>
      </c>
      <c r="I5" s="44"/>
    </row>
    <row r="6" spans="1:9" x14ac:dyDescent="0.25">
      <c r="A6" s="38"/>
      <c r="B6" s="38"/>
      <c r="C6" s="38"/>
      <c r="D6" s="38"/>
      <c r="E6" s="38"/>
      <c r="F6" s="38"/>
      <c r="G6" s="38"/>
      <c r="H6" s="38"/>
      <c r="I6" s="38"/>
    </row>
    <row r="7" spans="1:9" x14ac:dyDescent="0.25">
      <c r="A7" s="38"/>
      <c r="B7" s="38"/>
      <c r="C7" s="38"/>
      <c r="D7" s="38"/>
      <c r="E7" s="38"/>
      <c r="F7" s="38"/>
      <c r="G7" s="38"/>
      <c r="H7" s="38"/>
      <c r="I7" s="38"/>
    </row>
    <row r="8" spans="1:9" x14ac:dyDescent="0.25">
      <c r="A8" s="38" t="s">
        <v>16</v>
      </c>
      <c r="B8" s="38"/>
      <c r="C8" s="40"/>
      <c r="D8" s="40"/>
      <c r="E8" s="40"/>
      <c r="F8" s="40"/>
      <c r="G8" s="40"/>
      <c r="H8" s="40"/>
      <c r="I8" s="40"/>
    </row>
    <row r="9" spans="1:9" x14ac:dyDescent="0.25">
      <c r="A9" s="47" t="s">
        <v>305</v>
      </c>
      <c r="B9" s="47"/>
      <c r="C9" s="47"/>
      <c r="D9" s="47"/>
      <c r="E9" s="47"/>
      <c r="F9" s="47"/>
      <c r="G9" s="47"/>
      <c r="H9" s="47"/>
      <c r="I9" s="47"/>
    </row>
    <row r="10" spans="1:9" x14ac:dyDescent="0.25">
      <c r="A10" s="45" t="s">
        <v>306</v>
      </c>
      <c r="B10" s="38"/>
      <c r="C10" s="40"/>
      <c r="D10" s="40"/>
      <c r="E10" s="40"/>
      <c r="F10" s="40"/>
      <c r="G10" s="40"/>
      <c r="H10" s="40"/>
      <c r="I10" s="40"/>
    </row>
    <row r="11" spans="1:9" x14ac:dyDescent="0.25">
      <c r="A11" s="38" t="s">
        <v>18</v>
      </c>
      <c r="B11" s="38"/>
      <c r="C11" s="40"/>
      <c r="D11" s="40"/>
      <c r="E11" s="40"/>
      <c r="F11" s="40"/>
      <c r="G11" s="40"/>
      <c r="H11" s="40"/>
      <c r="I11" s="40"/>
    </row>
    <row r="12" spans="1:9" x14ac:dyDescent="0.25">
      <c r="A12" s="45" t="s">
        <v>307</v>
      </c>
      <c r="B12" s="38"/>
      <c r="C12" s="40"/>
      <c r="D12" s="40"/>
      <c r="E12" s="40"/>
      <c r="F12" s="40"/>
      <c r="G12" s="40"/>
      <c r="H12" s="40"/>
      <c r="I12" s="40"/>
    </row>
    <row r="13" spans="1:9" x14ac:dyDescent="0.25">
      <c r="A13" s="38" t="s">
        <v>20</v>
      </c>
      <c r="B13" s="38"/>
      <c r="C13" s="40"/>
      <c r="D13" s="40"/>
      <c r="E13" s="40"/>
      <c r="F13" s="40"/>
      <c r="G13" s="40"/>
      <c r="H13" s="40"/>
      <c r="I13" s="40"/>
    </row>
    <row r="14" spans="1:9" x14ac:dyDescent="0.25">
      <c r="A14" s="45" t="s">
        <v>308</v>
      </c>
      <c r="B14" s="38"/>
      <c r="C14" s="40"/>
      <c r="D14" s="40"/>
      <c r="E14" s="40"/>
      <c r="F14" s="40"/>
      <c r="G14" s="40"/>
      <c r="H14" s="40"/>
      <c r="I14" s="40"/>
    </row>
    <row r="15" spans="1:9" x14ac:dyDescent="0.25">
      <c r="A15" s="45" t="s">
        <v>309</v>
      </c>
      <c r="B15" s="38"/>
      <c r="C15" s="40"/>
      <c r="D15" s="40"/>
      <c r="E15" s="40"/>
      <c r="F15" s="40"/>
      <c r="G15" s="40"/>
      <c r="H15" s="40"/>
      <c r="I15" s="40"/>
    </row>
    <row r="16" spans="1:9" x14ac:dyDescent="0.25">
      <c r="A16" s="45" t="s">
        <v>310</v>
      </c>
      <c r="B16" s="38"/>
      <c r="C16" s="40"/>
      <c r="D16" s="40"/>
      <c r="E16" s="40"/>
      <c r="F16" s="40"/>
      <c r="G16" s="40"/>
      <c r="H16" s="40"/>
      <c r="I16" s="40"/>
    </row>
    <row r="17" spans="1:9" x14ac:dyDescent="0.25">
      <c r="A17" s="45" t="s">
        <v>22</v>
      </c>
      <c r="B17" s="38"/>
      <c r="C17" s="40"/>
      <c r="D17" s="40"/>
      <c r="E17" s="40"/>
      <c r="F17" s="40"/>
      <c r="G17" s="40"/>
      <c r="H17" s="40"/>
      <c r="I17" s="40"/>
    </row>
    <row r="18" spans="1:9" x14ac:dyDescent="0.25">
      <c r="A18" s="38"/>
      <c r="B18" s="38"/>
      <c r="C18" s="40"/>
      <c r="D18" s="40"/>
      <c r="E18" s="40"/>
      <c r="F18" s="40"/>
      <c r="G18" s="40"/>
      <c r="H18" s="40"/>
      <c r="I18" s="40"/>
    </row>
    <row r="19" spans="1:9" x14ac:dyDescent="0.25">
      <c r="A19" s="45" t="s">
        <v>23</v>
      </c>
      <c r="B19" s="40"/>
      <c r="C19" s="40"/>
      <c r="D19" s="40"/>
      <c r="E19" s="40"/>
      <c r="F19" s="40"/>
      <c r="G19" s="40"/>
      <c r="H19" s="40"/>
      <c r="I19" s="40"/>
    </row>
    <row r="20" spans="1:9" x14ac:dyDescent="0.25">
      <c r="A20" s="40" t="s">
        <v>311</v>
      </c>
      <c r="B20" s="25"/>
      <c r="C20" s="40"/>
      <c r="D20" s="40"/>
      <c r="E20" s="40"/>
      <c r="F20" s="40"/>
      <c r="G20" s="40"/>
      <c r="H20" s="40"/>
      <c r="I20" s="40"/>
    </row>
    <row r="21" spans="1:9" x14ac:dyDescent="0.25">
      <c r="A21" s="25" t="s">
        <v>312</v>
      </c>
      <c r="B21" s="6"/>
      <c r="C21" s="7"/>
      <c r="D21" s="7"/>
      <c r="E21" s="7"/>
      <c r="F21" s="7"/>
      <c r="G21" s="7"/>
      <c r="H21" s="7"/>
      <c r="I21" s="7"/>
    </row>
    <row r="22" spans="1:9" ht="13" x14ac:dyDescent="0.3">
      <c r="A22" s="119" t="s">
        <v>25</v>
      </c>
      <c r="B22" s="120"/>
      <c r="C22" s="120"/>
      <c r="D22" s="120"/>
      <c r="E22" s="120"/>
      <c r="F22" s="120"/>
      <c r="G22" s="120"/>
      <c r="H22" s="120"/>
      <c r="I22" s="121"/>
    </row>
    <row r="23" spans="1:9" x14ac:dyDescent="0.25">
      <c r="A23" s="59"/>
      <c r="B23" s="60"/>
      <c r="C23" s="61" t="s">
        <v>26</v>
      </c>
      <c r="D23" s="61" t="s">
        <v>27</v>
      </c>
      <c r="E23" s="61" t="s">
        <v>28</v>
      </c>
      <c r="F23" s="61" t="s">
        <v>29</v>
      </c>
      <c r="G23" s="61" t="s">
        <v>30</v>
      </c>
      <c r="H23" s="61" t="s">
        <v>31</v>
      </c>
      <c r="I23" s="61" t="s">
        <v>32</v>
      </c>
    </row>
    <row r="24" spans="1:9" x14ac:dyDescent="0.25">
      <c r="A24" s="59"/>
      <c r="B24" s="60"/>
      <c r="C24" s="62" t="s">
        <v>33</v>
      </c>
      <c r="D24" s="63" t="s">
        <v>33</v>
      </c>
      <c r="E24" s="62" t="s">
        <v>33</v>
      </c>
      <c r="F24" s="62" t="s">
        <v>33</v>
      </c>
      <c r="G24" s="62" t="s">
        <v>34</v>
      </c>
      <c r="H24" s="62" t="s">
        <v>34</v>
      </c>
      <c r="I24" s="62" t="s">
        <v>34</v>
      </c>
    </row>
    <row r="25" spans="1:9" x14ac:dyDescent="0.25">
      <c r="A25" s="59" t="s">
        <v>35</v>
      </c>
      <c r="B25" s="60"/>
      <c r="C25" s="64">
        <v>1168676</v>
      </c>
      <c r="D25" s="65"/>
      <c r="E25" s="65"/>
      <c r="F25" s="65"/>
      <c r="G25" s="65"/>
      <c r="H25" s="65">
        <v>0</v>
      </c>
      <c r="I25" s="65">
        <v>0</v>
      </c>
    </row>
    <row r="26" spans="1:9" x14ac:dyDescent="0.25">
      <c r="A26" s="59" t="s">
        <v>36</v>
      </c>
      <c r="B26" s="60"/>
      <c r="C26" s="64">
        <v>0</v>
      </c>
      <c r="D26" s="65">
        <f t="shared" ref="D26:I26" si="0">C37</f>
        <v>1302</v>
      </c>
      <c r="E26" s="65">
        <f t="shared" si="0"/>
        <v>42004</v>
      </c>
      <c r="F26" s="65">
        <f t="shared" si="0"/>
        <v>22497</v>
      </c>
      <c r="G26" s="65">
        <f t="shared" si="0"/>
        <v>36440</v>
      </c>
      <c r="H26" s="65">
        <f t="shared" si="0"/>
        <v>35440</v>
      </c>
      <c r="I26" s="65">
        <f t="shared" si="0"/>
        <v>0</v>
      </c>
    </row>
    <row r="27" spans="1:9" x14ac:dyDescent="0.25">
      <c r="A27" s="59" t="s">
        <v>37</v>
      </c>
      <c r="B27" s="60"/>
      <c r="C27" s="64">
        <v>18777</v>
      </c>
      <c r="D27" s="65">
        <v>278724</v>
      </c>
      <c r="E27" s="65">
        <v>442178</v>
      </c>
      <c r="F27" s="65">
        <v>205012</v>
      </c>
      <c r="G27" s="65">
        <v>224000</v>
      </c>
      <c r="H27" s="65">
        <v>0</v>
      </c>
      <c r="I27" s="65">
        <v>0</v>
      </c>
    </row>
    <row r="28" spans="1:9" x14ac:dyDescent="0.25">
      <c r="A28" s="59" t="s">
        <v>38</v>
      </c>
      <c r="B28" s="60"/>
      <c r="C28" s="64">
        <v>17475</v>
      </c>
      <c r="D28" s="65">
        <v>238022</v>
      </c>
      <c r="E28" s="65">
        <v>461685</v>
      </c>
      <c r="F28" s="64">
        <v>191069</v>
      </c>
      <c r="G28" s="65">
        <v>225000</v>
      </c>
      <c r="H28" s="65">
        <v>35440</v>
      </c>
      <c r="I28" s="65">
        <v>0</v>
      </c>
    </row>
    <row r="29" spans="1:9" x14ac:dyDescent="0.25">
      <c r="A29" s="59"/>
      <c r="B29" s="60"/>
      <c r="C29" s="64"/>
      <c r="D29" s="65"/>
      <c r="E29" s="65"/>
      <c r="F29" s="65"/>
      <c r="G29" s="65"/>
      <c r="H29" s="65"/>
      <c r="I29" s="65"/>
    </row>
    <row r="30" spans="1:9" x14ac:dyDescent="0.25">
      <c r="A30" s="59" t="s">
        <v>39</v>
      </c>
      <c r="B30" s="29"/>
      <c r="C30" s="66"/>
      <c r="D30" s="66"/>
      <c r="E30" s="66"/>
      <c r="F30" s="66"/>
      <c r="G30" s="66"/>
      <c r="H30" s="66"/>
      <c r="I30" s="64"/>
    </row>
    <row r="31" spans="1:9" x14ac:dyDescent="0.25">
      <c r="A31" s="67" t="s">
        <v>40</v>
      </c>
      <c r="B31" s="60"/>
      <c r="C31" s="64"/>
      <c r="D31" s="68"/>
      <c r="E31" s="66"/>
      <c r="F31" s="66"/>
      <c r="G31" s="66"/>
      <c r="H31" s="66"/>
      <c r="I31" s="64"/>
    </row>
    <row r="32" spans="1:9" x14ac:dyDescent="0.25">
      <c r="A32" s="69"/>
      <c r="B32" s="70"/>
      <c r="C32" s="64">
        <v>0</v>
      </c>
      <c r="D32" s="65">
        <v>0</v>
      </c>
      <c r="E32" s="65">
        <v>0</v>
      </c>
      <c r="F32" s="65">
        <v>0</v>
      </c>
      <c r="G32" s="65"/>
      <c r="H32" s="65"/>
      <c r="I32" s="65"/>
    </row>
    <row r="33" spans="1:9" x14ac:dyDescent="0.25">
      <c r="A33" s="69"/>
      <c r="B33" s="70"/>
      <c r="C33" s="64"/>
      <c r="D33" s="65"/>
      <c r="E33" s="65"/>
      <c r="F33" s="65"/>
      <c r="G33" s="65"/>
      <c r="H33" s="65"/>
      <c r="I33" s="65"/>
    </row>
    <row r="34" spans="1:9" x14ac:dyDescent="0.25">
      <c r="A34" s="69"/>
      <c r="B34" s="70"/>
      <c r="C34" s="64"/>
      <c r="D34" s="65"/>
      <c r="E34" s="65"/>
      <c r="F34" s="65"/>
      <c r="G34" s="65"/>
      <c r="H34" s="65"/>
      <c r="I34" s="65"/>
    </row>
    <row r="35" spans="1:9" x14ac:dyDescent="0.25">
      <c r="A35" s="59" t="s">
        <v>41</v>
      </c>
      <c r="B35" s="60"/>
      <c r="C35" s="64">
        <f t="shared" ref="C35:I35" si="1">SUM(C32:C34)</f>
        <v>0</v>
      </c>
      <c r="D35" s="64">
        <f t="shared" si="1"/>
        <v>0</v>
      </c>
      <c r="E35" s="64">
        <f t="shared" si="1"/>
        <v>0</v>
      </c>
      <c r="F35" s="64">
        <f t="shared" si="1"/>
        <v>0</v>
      </c>
      <c r="G35" s="64">
        <f t="shared" si="1"/>
        <v>0</v>
      </c>
      <c r="H35" s="64">
        <f t="shared" si="1"/>
        <v>0</v>
      </c>
      <c r="I35" s="64">
        <f t="shared" si="1"/>
        <v>0</v>
      </c>
    </row>
    <row r="36" spans="1:9" x14ac:dyDescent="0.25">
      <c r="A36" s="59"/>
      <c r="B36" s="60"/>
      <c r="C36" s="64"/>
      <c r="D36" s="65"/>
      <c r="E36" s="65"/>
      <c r="F36" s="65"/>
      <c r="G36" s="65"/>
      <c r="H36" s="65"/>
      <c r="I36" s="65"/>
    </row>
    <row r="37" spans="1:9" x14ac:dyDescent="0.25">
      <c r="A37" s="59" t="s">
        <v>42</v>
      </c>
      <c r="B37" s="60"/>
      <c r="C37" s="64">
        <f>+C26+C27-C28+C35</f>
        <v>1302</v>
      </c>
      <c r="D37" s="64">
        <f t="shared" ref="D37:I37" si="2">+D26+D27-D28+D35</f>
        <v>42004</v>
      </c>
      <c r="E37" s="64">
        <f>+E26+E27-E28+E35</f>
        <v>22497</v>
      </c>
      <c r="F37" s="64">
        <f t="shared" si="2"/>
        <v>36440</v>
      </c>
      <c r="G37" s="64">
        <f>+G26+G27-G28+G35</f>
        <v>35440</v>
      </c>
      <c r="H37" s="64">
        <f>+H26+H27-H28+H35</f>
        <v>0</v>
      </c>
      <c r="I37" s="64">
        <f t="shared" si="2"/>
        <v>0</v>
      </c>
    </row>
    <row r="38" spans="1:9" x14ac:dyDescent="0.25">
      <c r="A38" s="69"/>
      <c r="B38" s="70"/>
      <c r="C38" s="71"/>
      <c r="D38" s="72"/>
      <c r="E38" s="72"/>
      <c r="F38" s="65"/>
      <c r="G38" s="65"/>
      <c r="H38" s="65"/>
      <c r="I38" s="65"/>
    </row>
    <row r="39" spans="1:9" x14ac:dyDescent="0.25">
      <c r="A39" s="59" t="s">
        <v>43</v>
      </c>
      <c r="B39" s="60"/>
      <c r="C39" s="71">
        <v>273656</v>
      </c>
      <c r="D39" s="72">
        <v>429810</v>
      </c>
      <c r="E39" s="72">
        <v>260321</v>
      </c>
      <c r="F39" s="65">
        <f>123065+124823</f>
        <v>247888</v>
      </c>
      <c r="G39" s="65">
        <v>35440</v>
      </c>
      <c r="H39" s="65">
        <v>0</v>
      </c>
      <c r="I39" s="65">
        <v>0</v>
      </c>
    </row>
    <row r="40" spans="1:9" x14ac:dyDescent="0.25">
      <c r="A40" s="69"/>
      <c r="B40" s="70"/>
      <c r="C40" s="71"/>
      <c r="D40" s="72"/>
      <c r="E40" s="72"/>
      <c r="F40" s="65"/>
      <c r="G40" s="65"/>
      <c r="H40" s="65"/>
      <c r="I40" s="65"/>
    </row>
    <row r="41" spans="1:9" x14ac:dyDescent="0.25">
      <c r="A41" s="59" t="s">
        <v>44</v>
      </c>
      <c r="B41" s="73"/>
      <c r="C41" s="74">
        <f>C37-C39</f>
        <v>-272354</v>
      </c>
      <c r="D41" s="74">
        <f t="shared" ref="D41:I41" si="3">D37-D39</f>
        <v>-387806</v>
      </c>
      <c r="E41" s="74">
        <f t="shared" si="3"/>
        <v>-237824</v>
      </c>
      <c r="F41" s="75">
        <f t="shared" si="3"/>
        <v>-211448</v>
      </c>
      <c r="G41" s="75">
        <f t="shared" si="3"/>
        <v>0</v>
      </c>
      <c r="H41" s="75">
        <f t="shared" si="3"/>
        <v>0</v>
      </c>
      <c r="I41" s="75">
        <f t="shared" si="3"/>
        <v>0</v>
      </c>
    </row>
    <row r="42" spans="1:9" x14ac:dyDescent="0.25">
      <c r="A42" s="76"/>
      <c r="B42" s="76"/>
      <c r="C42" s="77"/>
      <c r="D42" s="77"/>
      <c r="E42" s="77"/>
      <c r="F42" s="77"/>
      <c r="G42" s="77"/>
      <c r="H42" s="77"/>
      <c r="I42" s="77"/>
    </row>
    <row r="43" spans="1:9" x14ac:dyDescent="0.25">
      <c r="A43" s="78" t="s">
        <v>45</v>
      </c>
      <c r="B43" s="28"/>
      <c r="C43" s="79"/>
      <c r="D43" s="79"/>
      <c r="E43" s="79"/>
      <c r="F43" s="79"/>
      <c r="G43" s="79"/>
      <c r="H43" s="79"/>
      <c r="I43" s="79"/>
    </row>
    <row r="44" spans="1:9" x14ac:dyDescent="0.25">
      <c r="A44" s="80" t="s">
        <v>46</v>
      </c>
      <c r="B44" s="70"/>
      <c r="C44" s="72"/>
      <c r="D44" s="72"/>
      <c r="E44" s="72"/>
      <c r="F44" s="72"/>
      <c r="G44" s="72"/>
      <c r="H44" s="72"/>
      <c r="I44" s="72"/>
    </row>
    <row r="45" spans="1:9" x14ac:dyDescent="0.25">
      <c r="A45" s="59"/>
      <c r="B45" s="60"/>
      <c r="C45" s="65"/>
      <c r="D45" s="65"/>
      <c r="E45" s="65"/>
      <c r="F45" s="65"/>
      <c r="G45" s="65"/>
      <c r="H45" s="65"/>
      <c r="I45" s="65"/>
    </row>
    <row r="46" spans="1:9" x14ac:dyDescent="0.25">
      <c r="A46" s="59" t="s">
        <v>47</v>
      </c>
      <c r="B46" s="60"/>
      <c r="C46" s="65"/>
      <c r="D46" s="65"/>
      <c r="E46" s="65"/>
      <c r="F46" s="65"/>
      <c r="G46" s="65"/>
      <c r="H46" s="65"/>
      <c r="I46" s="65"/>
    </row>
    <row r="47" spans="1:9" x14ac:dyDescent="0.25">
      <c r="A47" s="59"/>
      <c r="B47" s="60"/>
      <c r="C47" s="65"/>
      <c r="D47" s="65"/>
      <c r="E47" s="65"/>
      <c r="F47" s="65"/>
      <c r="G47" s="65"/>
      <c r="H47" s="65"/>
      <c r="I47" s="65"/>
    </row>
    <row r="48" spans="1:9" x14ac:dyDescent="0.25">
      <c r="A48" s="22" t="s">
        <v>48</v>
      </c>
      <c r="B48" s="14"/>
      <c r="C48" s="11"/>
      <c r="D48" s="11"/>
      <c r="E48" s="10"/>
      <c r="F48" s="10"/>
      <c r="G48" s="10"/>
      <c r="H48" s="10"/>
      <c r="I48" s="10"/>
    </row>
    <row r="49" spans="1:9" x14ac:dyDescent="0.25">
      <c r="A49" s="23" t="s">
        <v>49</v>
      </c>
      <c r="B49" s="24"/>
      <c r="C49" s="11"/>
      <c r="D49" s="11"/>
      <c r="E49" s="10"/>
      <c r="F49" s="10"/>
      <c r="G49" s="10"/>
      <c r="H49" s="10"/>
      <c r="I49" s="10"/>
    </row>
  </sheetData>
  <sheetProtection selectLockedCells="1"/>
  <mergeCells count="1">
    <mergeCell ref="A22:I22"/>
  </mergeCells>
  <printOptions horizontalCentered="1"/>
  <pageMargins left="0.75" right="0.75" top="0.6" bottom="0.55000000000000004" header="0.28000000000000003" footer="0.16"/>
  <pageSetup scale="85"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5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31AA66-466F-4259-AA6D-874828D7157B}">
  <sheetPr>
    <pageSetUpPr fitToPage="1"/>
  </sheetPr>
  <dimension ref="A1:I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8" t="s">
        <v>386</v>
      </c>
      <c r="I2" s="28"/>
    </row>
    <row r="3" spans="1:9" x14ac:dyDescent="0.25">
      <c r="A3" s="6" t="s">
        <v>4</v>
      </c>
      <c r="B3" s="28" t="s">
        <v>358</v>
      </c>
      <c r="C3" s="28"/>
      <c r="D3" s="28"/>
      <c r="E3" s="7"/>
      <c r="F3" s="6"/>
      <c r="G3" s="57" t="s">
        <v>6</v>
      </c>
      <c r="H3" s="29" t="s">
        <v>385</v>
      </c>
      <c r="I3" s="29"/>
    </row>
    <row r="4" spans="1:9" x14ac:dyDescent="0.25">
      <c r="A4" s="6" t="s">
        <v>8</v>
      </c>
      <c r="B4" s="28" t="s">
        <v>397</v>
      </c>
      <c r="C4" s="28"/>
      <c r="D4" s="28"/>
      <c r="E4" s="7"/>
      <c r="F4" s="6"/>
      <c r="G4" s="57" t="s">
        <v>10</v>
      </c>
      <c r="H4" s="28" t="s">
        <v>11</v>
      </c>
      <c r="I4" s="28"/>
    </row>
    <row r="5" spans="1:9" x14ac:dyDescent="0.25">
      <c r="A5" s="6" t="s">
        <v>12</v>
      </c>
      <c r="B5" s="28" t="s">
        <v>396</v>
      </c>
      <c r="C5" s="29"/>
      <c r="D5" s="29"/>
      <c r="E5" s="7"/>
      <c r="F5" s="6"/>
      <c r="G5" s="57" t="s">
        <v>14</v>
      </c>
      <c r="H5" s="29" t="s">
        <v>395</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6" t="s">
        <v>394</v>
      </c>
      <c r="B9" s="6"/>
      <c r="C9" s="7"/>
      <c r="D9" s="7"/>
      <c r="E9" s="7"/>
      <c r="F9" s="7"/>
      <c r="G9" s="7"/>
      <c r="H9" s="7"/>
      <c r="I9" s="7"/>
    </row>
    <row r="10" spans="1:9" x14ac:dyDescent="0.25">
      <c r="A10" s="6" t="s">
        <v>18</v>
      </c>
      <c r="B10" s="6"/>
      <c r="C10" s="6"/>
      <c r="D10" s="7"/>
      <c r="E10" s="7"/>
      <c r="F10" s="7"/>
      <c r="G10" s="7"/>
      <c r="H10" s="7"/>
      <c r="I10" s="7"/>
    </row>
    <row r="11" spans="1:9" x14ac:dyDescent="0.25">
      <c r="A11" s="7" t="s">
        <v>370</v>
      </c>
      <c r="B11" s="6"/>
      <c r="C11" s="7"/>
      <c r="D11" s="7"/>
      <c r="E11" s="7"/>
      <c r="F11" s="7"/>
      <c r="G11" s="7"/>
      <c r="H11" s="7"/>
      <c r="I11" s="7"/>
    </row>
    <row r="12" spans="1:9" x14ac:dyDescent="0.25">
      <c r="A12" s="6" t="s">
        <v>20</v>
      </c>
      <c r="B12" s="6"/>
      <c r="C12" s="7"/>
      <c r="D12" s="6"/>
      <c r="E12" s="7"/>
      <c r="F12" s="7"/>
      <c r="G12" s="7"/>
      <c r="H12" s="7"/>
      <c r="I12" s="7"/>
    </row>
    <row r="13" spans="1:9" x14ac:dyDescent="0.25">
      <c r="A13" s="7" t="s">
        <v>393</v>
      </c>
      <c r="B13" s="6"/>
      <c r="C13" s="7"/>
      <c r="D13" s="7"/>
      <c r="E13" s="7"/>
      <c r="F13" s="7"/>
      <c r="G13" s="7"/>
      <c r="H13" s="7"/>
      <c r="I13" s="7"/>
    </row>
    <row r="14" spans="1:9" x14ac:dyDescent="0.25">
      <c r="A14" s="5" t="s">
        <v>22</v>
      </c>
      <c r="B14" s="6"/>
      <c r="C14" s="7"/>
      <c r="D14" s="7"/>
      <c r="E14" s="7"/>
      <c r="F14" s="7"/>
      <c r="G14" s="7"/>
      <c r="H14" s="7"/>
      <c r="I14" s="7"/>
    </row>
    <row r="15" spans="1:9" x14ac:dyDescent="0.25">
      <c r="A15" s="6"/>
      <c r="B15" s="6"/>
      <c r="C15" s="7"/>
      <c r="D15" s="7"/>
      <c r="E15" s="7"/>
      <c r="F15" s="7"/>
      <c r="G15" s="7"/>
      <c r="H15" s="7"/>
      <c r="I15" s="7"/>
    </row>
    <row r="16" spans="1:9" x14ac:dyDescent="0.25">
      <c r="A16" s="5" t="s">
        <v>23</v>
      </c>
      <c r="B16" s="6"/>
      <c r="C16" s="7"/>
      <c r="D16" s="7"/>
      <c r="E16" s="7"/>
      <c r="F16" s="7"/>
      <c r="G16" s="7"/>
      <c r="H16" s="7"/>
      <c r="I16" s="7"/>
    </row>
    <row r="17" spans="1:9" x14ac:dyDescent="0.25">
      <c r="A17" s="7"/>
      <c r="B17" s="7"/>
      <c r="C17" s="7"/>
      <c r="D17" s="7"/>
      <c r="E17" s="7"/>
      <c r="F17" s="7"/>
      <c r="G17" s="7"/>
      <c r="H17" s="7"/>
      <c r="I17" s="7"/>
    </row>
    <row r="18" spans="1:9" ht="13" x14ac:dyDescent="0.3">
      <c r="A18" s="119" t="s">
        <v>25</v>
      </c>
      <c r="B18" s="120"/>
      <c r="C18" s="120"/>
      <c r="D18" s="120"/>
      <c r="E18" s="120"/>
      <c r="F18" s="120"/>
      <c r="G18" s="120"/>
      <c r="H18" s="120"/>
      <c r="I18" s="121"/>
    </row>
    <row r="19" spans="1:9" x14ac:dyDescent="0.25">
      <c r="A19" s="59"/>
      <c r="B19" s="60"/>
      <c r="C19" s="61" t="s">
        <v>26</v>
      </c>
      <c r="D19" s="61" t="s">
        <v>27</v>
      </c>
      <c r="E19" s="61" t="s">
        <v>28</v>
      </c>
      <c r="F19" s="61" t="s">
        <v>29</v>
      </c>
      <c r="G19" s="61" t="s">
        <v>30</v>
      </c>
      <c r="H19" s="61" t="s">
        <v>31</v>
      </c>
      <c r="I19" s="61" t="s">
        <v>32</v>
      </c>
    </row>
    <row r="20" spans="1:9" x14ac:dyDescent="0.25">
      <c r="A20" s="59"/>
      <c r="B20" s="60"/>
      <c r="C20" s="62" t="s">
        <v>33</v>
      </c>
      <c r="D20" s="63" t="s">
        <v>33</v>
      </c>
      <c r="E20" s="62" t="s">
        <v>33</v>
      </c>
      <c r="F20" s="62" t="s">
        <v>33</v>
      </c>
      <c r="G20" s="62" t="s">
        <v>34</v>
      </c>
      <c r="H20" s="62" t="s">
        <v>34</v>
      </c>
      <c r="I20" s="62" t="s">
        <v>34</v>
      </c>
    </row>
    <row r="21" spans="1:9" x14ac:dyDescent="0.25">
      <c r="A21" s="59" t="s">
        <v>35</v>
      </c>
      <c r="B21" s="60"/>
      <c r="C21" s="64">
        <v>41577</v>
      </c>
      <c r="D21" s="65"/>
      <c r="E21" s="65"/>
      <c r="F21" s="65"/>
      <c r="G21" s="65"/>
      <c r="H21" s="65"/>
      <c r="I21" s="65"/>
    </row>
    <row r="22" spans="1:9" x14ac:dyDescent="0.25">
      <c r="A22" s="59" t="s">
        <v>36</v>
      </c>
      <c r="B22" s="60"/>
      <c r="C22" s="64">
        <v>0</v>
      </c>
      <c r="D22" s="65">
        <f t="shared" ref="D22:I22" si="0">C33</f>
        <v>0</v>
      </c>
      <c r="E22" s="65">
        <f t="shared" si="0"/>
        <v>0</v>
      </c>
      <c r="F22" s="65">
        <f t="shared" si="0"/>
        <v>0</v>
      </c>
      <c r="G22" s="65">
        <f t="shared" si="0"/>
        <v>0</v>
      </c>
      <c r="H22" s="65">
        <f t="shared" si="0"/>
        <v>0</v>
      </c>
      <c r="I22" s="65">
        <f t="shared" si="0"/>
        <v>0</v>
      </c>
    </row>
    <row r="23" spans="1:9" x14ac:dyDescent="0.25">
      <c r="A23" s="59" t="s">
        <v>37</v>
      </c>
      <c r="B23" s="60"/>
      <c r="C23" s="64">
        <v>0</v>
      </c>
      <c r="D23" s="65">
        <v>387</v>
      </c>
      <c r="E23" s="65">
        <v>38267</v>
      </c>
      <c r="F23" s="65">
        <v>2923</v>
      </c>
      <c r="G23" s="65"/>
      <c r="H23" s="65"/>
      <c r="I23" s="65"/>
    </row>
    <row r="24" spans="1:9" x14ac:dyDescent="0.25">
      <c r="A24" s="59" t="s">
        <v>38</v>
      </c>
      <c r="B24" s="60"/>
      <c r="C24" s="64">
        <v>0</v>
      </c>
      <c r="D24" s="65">
        <v>387</v>
      </c>
      <c r="E24" s="65">
        <v>38267</v>
      </c>
      <c r="F24" s="64">
        <v>2923</v>
      </c>
      <c r="G24" s="65"/>
      <c r="H24" s="65"/>
      <c r="I24" s="65"/>
    </row>
    <row r="25" spans="1:9" x14ac:dyDescent="0.25">
      <c r="A25" s="59"/>
      <c r="B25" s="60"/>
      <c r="C25" s="64"/>
      <c r="D25" s="65"/>
      <c r="E25" s="65"/>
      <c r="F25" s="65"/>
      <c r="G25" s="65"/>
      <c r="H25" s="65"/>
      <c r="I25" s="65"/>
    </row>
    <row r="26" spans="1:9" x14ac:dyDescent="0.25">
      <c r="A26" s="59" t="s">
        <v>39</v>
      </c>
      <c r="B26" s="29"/>
      <c r="C26" s="66"/>
      <c r="D26" s="66"/>
      <c r="E26" s="66"/>
      <c r="F26" s="66"/>
      <c r="G26" s="66"/>
      <c r="H26" s="66"/>
      <c r="I26" s="64"/>
    </row>
    <row r="27" spans="1:9" x14ac:dyDescent="0.25">
      <c r="A27" s="67" t="s">
        <v>40</v>
      </c>
      <c r="B27" s="60"/>
      <c r="C27" s="64"/>
      <c r="D27" s="68"/>
      <c r="E27" s="66"/>
      <c r="F27" s="66"/>
      <c r="G27" s="66"/>
      <c r="H27" s="66"/>
      <c r="I27" s="64"/>
    </row>
    <row r="28" spans="1:9" x14ac:dyDescent="0.25">
      <c r="A28" s="69"/>
      <c r="B28" s="70"/>
      <c r="C28" s="64">
        <v>0</v>
      </c>
      <c r="D28" s="65">
        <v>0</v>
      </c>
      <c r="E28" s="65">
        <v>0</v>
      </c>
      <c r="F28" s="65">
        <v>0</v>
      </c>
      <c r="G28" s="65"/>
      <c r="H28" s="65"/>
      <c r="I28" s="65"/>
    </row>
    <row r="29" spans="1:9" x14ac:dyDescent="0.25">
      <c r="A29" s="69"/>
      <c r="B29" s="70"/>
      <c r="C29" s="64"/>
      <c r="D29" s="65"/>
      <c r="E29" s="65"/>
      <c r="F29" s="65"/>
      <c r="G29" s="65"/>
      <c r="H29" s="65"/>
      <c r="I29" s="65"/>
    </row>
    <row r="30" spans="1:9" x14ac:dyDescent="0.25">
      <c r="A30" s="69"/>
      <c r="B30" s="70"/>
      <c r="C30" s="64"/>
      <c r="D30" s="65"/>
      <c r="E30" s="65"/>
      <c r="F30" s="65"/>
      <c r="G30" s="65"/>
      <c r="H30" s="65"/>
      <c r="I30" s="65"/>
    </row>
    <row r="31" spans="1:9" x14ac:dyDescent="0.25">
      <c r="A31" s="59" t="s">
        <v>41</v>
      </c>
      <c r="B31" s="60"/>
      <c r="C31" s="64">
        <f t="shared" ref="C31:I31" si="1">SUM(C28:C30)</f>
        <v>0</v>
      </c>
      <c r="D31" s="64">
        <f t="shared" si="1"/>
        <v>0</v>
      </c>
      <c r="E31" s="64">
        <f t="shared" si="1"/>
        <v>0</v>
      </c>
      <c r="F31" s="64">
        <f t="shared" si="1"/>
        <v>0</v>
      </c>
      <c r="G31" s="64">
        <f t="shared" si="1"/>
        <v>0</v>
      </c>
      <c r="H31" s="64">
        <f t="shared" si="1"/>
        <v>0</v>
      </c>
      <c r="I31" s="64">
        <f t="shared" si="1"/>
        <v>0</v>
      </c>
    </row>
    <row r="32" spans="1:9" x14ac:dyDescent="0.25">
      <c r="A32" s="59"/>
      <c r="B32" s="60"/>
      <c r="C32" s="64"/>
      <c r="D32" s="65"/>
      <c r="E32" s="65"/>
      <c r="F32" s="65"/>
      <c r="G32" s="65"/>
      <c r="H32" s="65"/>
      <c r="I32" s="65"/>
    </row>
    <row r="33" spans="1:9" x14ac:dyDescent="0.25">
      <c r="A33" s="59" t="s">
        <v>42</v>
      </c>
      <c r="B33" s="60"/>
      <c r="C33" s="64">
        <f t="shared" ref="C33:I33" si="2">+C22+C23-C24+C31</f>
        <v>0</v>
      </c>
      <c r="D33" s="64">
        <f t="shared" si="2"/>
        <v>0</v>
      </c>
      <c r="E33" s="64">
        <f t="shared" si="2"/>
        <v>0</v>
      </c>
      <c r="F33" s="64">
        <f t="shared" si="2"/>
        <v>0</v>
      </c>
      <c r="G33" s="64">
        <f t="shared" si="2"/>
        <v>0</v>
      </c>
      <c r="H33" s="64">
        <f t="shared" si="2"/>
        <v>0</v>
      </c>
      <c r="I33" s="64">
        <f t="shared" si="2"/>
        <v>0</v>
      </c>
    </row>
    <row r="34" spans="1:9" x14ac:dyDescent="0.25">
      <c r="A34" s="69"/>
      <c r="B34" s="70"/>
      <c r="C34" s="71"/>
      <c r="D34" s="72"/>
      <c r="E34" s="72"/>
      <c r="F34" s="65"/>
      <c r="G34" s="65"/>
      <c r="H34" s="65"/>
      <c r="I34" s="65"/>
    </row>
    <row r="35" spans="1:9" x14ac:dyDescent="0.25">
      <c r="A35" s="59" t="s">
        <v>43</v>
      </c>
      <c r="B35" s="60"/>
      <c r="C35" s="71">
        <v>0</v>
      </c>
      <c r="D35" s="72">
        <v>34523</v>
      </c>
      <c r="E35" s="72">
        <v>0</v>
      </c>
      <c r="F35" s="65">
        <v>0</v>
      </c>
      <c r="G35" s="65"/>
      <c r="H35" s="65"/>
      <c r="I35" s="65"/>
    </row>
    <row r="36" spans="1:9" x14ac:dyDescent="0.25">
      <c r="A36" s="69"/>
      <c r="B36" s="70"/>
      <c r="C36" s="71"/>
      <c r="D36" s="72"/>
      <c r="E36" s="72"/>
      <c r="F36" s="65"/>
      <c r="G36" s="65"/>
      <c r="H36" s="65"/>
      <c r="I36" s="65"/>
    </row>
    <row r="37" spans="1:9" x14ac:dyDescent="0.25">
      <c r="A37" s="59" t="s">
        <v>44</v>
      </c>
      <c r="B37" s="73"/>
      <c r="C37" s="74">
        <f t="shared" ref="C37:I37" si="3">C33-C35</f>
        <v>0</v>
      </c>
      <c r="D37" s="74">
        <f t="shared" si="3"/>
        <v>-34523</v>
      </c>
      <c r="E37" s="74">
        <f t="shared" si="3"/>
        <v>0</v>
      </c>
      <c r="F37" s="75">
        <f t="shared" si="3"/>
        <v>0</v>
      </c>
      <c r="G37" s="75">
        <f t="shared" si="3"/>
        <v>0</v>
      </c>
      <c r="H37" s="75">
        <f t="shared" si="3"/>
        <v>0</v>
      </c>
      <c r="I37" s="75">
        <f t="shared" si="3"/>
        <v>0</v>
      </c>
    </row>
    <row r="38" spans="1:9" x14ac:dyDescent="0.25">
      <c r="A38" s="76"/>
      <c r="B38" s="76"/>
      <c r="C38" s="77"/>
      <c r="D38" s="77"/>
      <c r="E38" s="77"/>
      <c r="F38" s="77"/>
      <c r="G38" s="77"/>
      <c r="H38" s="77"/>
      <c r="I38" s="77"/>
    </row>
    <row r="39" spans="1:9" x14ac:dyDescent="0.25">
      <c r="A39" s="78" t="s">
        <v>45</v>
      </c>
      <c r="B39" s="28"/>
      <c r="C39" s="79"/>
      <c r="D39" s="79"/>
      <c r="E39" s="79"/>
      <c r="F39" s="79"/>
      <c r="G39" s="79"/>
      <c r="H39" s="79"/>
      <c r="I39" s="79"/>
    </row>
    <row r="40" spans="1:9" x14ac:dyDescent="0.25">
      <c r="A40" s="80" t="s">
        <v>46</v>
      </c>
      <c r="B40" s="70"/>
      <c r="C40" s="72"/>
      <c r="D40" s="72"/>
      <c r="E40" s="72"/>
      <c r="F40" s="72"/>
      <c r="G40" s="72"/>
      <c r="H40" s="72"/>
      <c r="I40" s="72"/>
    </row>
    <row r="41" spans="1:9" x14ac:dyDescent="0.25">
      <c r="A41" s="59"/>
      <c r="B41" s="60"/>
      <c r="C41" s="65"/>
      <c r="D41" s="65"/>
      <c r="E41" s="65"/>
      <c r="F41" s="65"/>
      <c r="G41" s="65"/>
      <c r="H41" s="65"/>
      <c r="I41" s="65"/>
    </row>
    <row r="42" spans="1:9" x14ac:dyDescent="0.25">
      <c r="A42" s="59" t="s">
        <v>47</v>
      </c>
      <c r="B42" s="60"/>
      <c r="C42" s="65"/>
      <c r="D42" s="65"/>
      <c r="E42" s="65"/>
      <c r="F42" s="65"/>
      <c r="G42" s="65"/>
      <c r="H42" s="65"/>
      <c r="I42" s="65"/>
    </row>
    <row r="43" spans="1:9" x14ac:dyDescent="0.25">
      <c r="A43" s="59"/>
      <c r="B43" s="60"/>
      <c r="C43" s="65"/>
      <c r="D43" s="65"/>
      <c r="E43" s="65"/>
      <c r="F43" s="65"/>
      <c r="G43" s="65"/>
      <c r="H43" s="65"/>
      <c r="I43" s="65"/>
    </row>
    <row r="44" spans="1:9" x14ac:dyDescent="0.25">
      <c r="A44" s="112" t="s">
        <v>48</v>
      </c>
      <c r="B44" s="73"/>
      <c r="C44" s="65"/>
      <c r="D44" s="65"/>
      <c r="E44" s="65"/>
      <c r="F44" s="65"/>
      <c r="G44" s="65"/>
      <c r="H44" s="65"/>
      <c r="I44" s="65"/>
    </row>
    <row r="45" spans="1:9" x14ac:dyDescent="0.25">
      <c r="A45" s="113" t="s">
        <v>49</v>
      </c>
      <c r="B45" s="114"/>
      <c r="C45" s="65"/>
      <c r="D45" s="65"/>
      <c r="E45" s="65"/>
      <c r="F45" s="65"/>
      <c r="G45" s="65"/>
      <c r="H45" s="65"/>
      <c r="I45" s="65"/>
    </row>
    <row r="46" spans="1:9" x14ac:dyDescent="0.25">
      <c r="A46" s="6"/>
      <c r="B46" s="6"/>
      <c r="C46" s="6"/>
      <c r="D46" s="6"/>
      <c r="E46" s="6"/>
      <c r="F46" s="6"/>
      <c r="G46" s="6"/>
      <c r="H46" s="6"/>
      <c r="I46" s="6"/>
    </row>
    <row r="47" spans="1:9" x14ac:dyDescent="0.25">
      <c r="A47" s="6"/>
      <c r="B47" s="6"/>
      <c r="C47" s="6"/>
      <c r="D47" s="6"/>
      <c r="E47" s="6"/>
      <c r="F47" s="6"/>
      <c r="G47" s="6"/>
      <c r="H47" s="6"/>
      <c r="I47" s="6"/>
    </row>
  </sheetData>
  <sheetProtection selectLockedCells="1"/>
  <mergeCells count="1">
    <mergeCell ref="A18:I18"/>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5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8A7855-4D77-4A15-B182-422FDA26F596}">
  <sheetPr>
    <pageSetUpPr fitToPage="1"/>
  </sheetPr>
  <dimension ref="A1:I47"/>
  <sheetViews>
    <sheetView zoomScaleNormal="100" workbookViewId="0">
      <selection activeCell="D14" sqref="D14"/>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8" t="s">
        <v>386</v>
      </c>
      <c r="I2" s="28"/>
    </row>
    <row r="3" spans="1:9" x14ac:dyDescent="0.25">
      <c r="A3" s="6" t="s">
        <v>4</v>
      </c>
      <c r="B3" s="28" t="s">
        <v>358</v>
      </c>
      <c r="C3" s="28"/>
      <c r="D3" s="28"/>
      <c r="E3" s="7"/>
      <c r="F3" s="6"/>
      <c r="G3" s="57" t="s">
        <v>6</v>
      </c>
      <c r="H3" s="29" t="s">
        <v>385</v>
      </c>
      <c r="I3" s="29"/>
    </row>
    <row r="4" spans="1:9" x14ac:dyDescent="0.25">
      <c r="A4" s="6" t="s">
        <v>8</v>
      </c>
      <c r="B4" s="27" t="s">
        <v>403</v>
      </c>
      <c r="C4" s="28"/>
      <c r="D4" s="28"/>
      <c r="E4" s="7"/>
      <c r="F4" s="6"/>
      <c r="G4" s="57" t="s">
        <v>10</v>
      </c>
      <c r="H4" s="28" t="s">
        <v>11</v>
      </c>
      <c r="I4" s="28"/>
    </row>
    <row r="5" spans="1:9" x14ac:dyDescent="0.25">
      <c r="A5" s="6" t="s">
        <v>12</v>
      </c>
      <c r="B5" s="28" t="s">
        <v>396</v>
      </c>
      <c r="C5" s="29"/>
      <c r="D5" s="29"/>
      <c r="E5" s="7"/>
      <c r="F5" s="6"/>
      <c r="G5" s="57" t="s">
        <v>14</v>
      </c>
      <c r="H5" s="29" t="s">
        <v>402</v>
      </c>
      <c r="I5" s="29"/>
    </row>
    <row r="6" spans="1:9" x14ac:dyDescent="0.25">
      <c r="A6" s="6"/>
      <c r="B6" s="6"/>
      <c r="C6" s="6"/>
      <c r="D6" s="6"/>
      <c r="E6" s="6"/>
      <c r="F6" s="6"/>
      <c r="G6" s="6"/>
      <c r="H6" s="6"/>
      <c r="I6" s="6"/>
    </row>
    <row r="7" spans="1:9" x14ac:dyDescent="0.25">
      <c r="A7" s="6"/>
      <c r="B7" s="6"/>
      <c r="C7" s="6"/>
      <c r="D7" s="6"/>
      <c r="E7" s="6"/>
      <c r="F7" s="6"/>
      <c r="G7" s="6"/>
      <c r="H7" s="6"/>
      <c r="I7" s="6"/>
    </row>
    <row r="8" spans="1:9" ht="15.5" x14ac:dyDescent="0.35">
      <c r="A8" s="6" t="s">
        <v>16</v>
      </c>
      <c r="B8" s="88"/>
      <c r="C8" s="7"/>
      <c r="D8" s="7"/>
      <c r="E8" s="7"/>
      <c r="F8" s="7"/>
      <c r="G8" s="7"/>
      <c r="H8" s="7"/>
      <c r="I8" s="7"/>
    </row>
    <row r="9" spans="1:9" x14ac:dyDescent="0.25">
      <c r="A9" s="6" t="s">
        <v>401</v>
      </c>
      <c r="B9" s="6"/>
      <c r="C9" s="7"/>
      <c r="D9" s="7"/>
      <c r="E9" s="7"/>
      <c r="F9" s="7"/>
      <c r="G9" s="7"/>
      <c r="H9" s="7"/>
      <c r="I9" s="7"/>
    </row>
    <row r="10" spans="1:9" x14ac:dyDescent="0.25">
      <c r="A10" s="6" t="s">
        <v>400</v>
      </c>
      <c r="B10" s="6"/>
      <c r="C10" s="7"/>
      <c r="D10" s="7"/>
      <c r="E10" s="7"/>
      <c r="F10" s="7"/>
      <c r="G10" s="7"/>
      <c r="H10" s="7"/>
      <c r="I10" s="7"/>
    </row>
    <row r="11" spans="1:9" x14ac:dyDescent="0.25">
      <c r="A11" s="6" t="s">
        <v>18</v>
      </c>
      <c r="B11" s="6"/>
      <c r="C11" s="6"/>
      <c r="D11" s="7"/>
      <c r="E11" s="7"/>
      <c r="F11" s="7"/>
      <c r="G11" s="7"/>
      <c r="H11" s="7"/>
      <c r="I11" s="7"/>
    </row>
    <row r="12" spans="1:9" x14ac:dyDescent="0.25">
      <c r="A12" s="7" t="s">
        <v>370</v>
      </c>
      <c r="B12" s="6"/>
      <c r="C12" s="7"/>
      <c r="D12" s="7"/>
      <c r="E12" s="7"/>
      <c r="F12" s="7"/>
      <c r="G12" s="7"/>
      <c r="H12" s="7"/>
      <c r="I12" s="7"/>
    </row>
    <row r="13" spans="1:9" ht="15.5" x14ac:dyDescent="0.35">
      <c r="A13" s="6" t="s">
        <v>20</v>
      </c>
      <c r="B13" s="6"/>
      <c r="C13" s="7"/>
      <c r="D13" s="88"/>
      <c r="E13" s="7"/>
      <c r="F13" s="7"/>
      <c r="G13" s="7"/>
      <c r="H13" s="7"/>
      <c r="I13" s="7"/>
    </row>
    <row r="14" spans="1:9" x14ac:dyDescent="0.25">
      <c r="A14" s="5" t="s">
        <v>399</v>
      </c>
      <c r="B14" s="6"/>
      <c r="C14" s="7"/>
      <c r="D14" s="7"/>
      <c r="E14" s="7"/>
      <c r="F14" s="7"/>
      <c r="G14" s="7"/>
      <c r="H14" s="7"/>
      <c r="I14" s="7"/>
    </row>
    <row r="15" spans="1:9" x14ac:dyDescent="0.25">
      <c r="A15" s="5" t="s">
        <v>22</v>
      </c>
      <c r="B15" s="6"/>
      <c r="C15" s="7"/>
      <c r="D15" s="7"/>
      <c r="E15" s="7"/>
      <c r="F15" s="7"/>
      <c r="G15" s="7"/>
      <c r="H15" s="7"/>
      <c r="I15" s="7"/>
    </row>
    <row r="16" spans="1:9" x14ac:dyDescent="0.25">
      <c r="A16" s="6"/>
      <c r="B16" s="6"/>
      <c r="C16" s="7"/>
      <c r="D16" s="7"/>
      <c r="E16" s="7"/>
      <c r="F16" s="7"/>
      <c r="G16" s="7"/>
      <c r="H16" s="7"/>
      <c r="I16" s="7"/>
    </row>
    <row r="17" spans="1:9" x14ac:dyDescent="0.25">
      <c r="A17" s="5" t="s">
        <v>23</v>
      </c>
      <c r="B17" s="6"/>
      <c r="C17" s="7"/>
      <c r="D17" s="7"/>
      <c r="E17" s="7"/>
      <c r="F17" s="7"/>
      <c r="G17" s="7"/>
      <c r="H17" s="7"/>
      <c r="I17" s="7"/>
    </row>
    <row r="18" spans="1:9" x14ac:dyDescent="0.25">
      <c r="A18" s="7"/>
      <c r="B18" s="7"/>
      <c r="C18" s="7"/>
      <c r="D18" s="7"/>
      <c r="E18" s="7"/>
      <c r="F18" s="7"/>
      <c r="G18" s="7"/>
      <c r="H18" s="7"/>
      <c r="I18" s="7"/>
    </row>
    <row r="19" spans="1:9" ht="13" x14ac:dyDescent="0.3">
      <c r="A19" s="119" t="s">
        <v>25</v>
      </c>
      <c r="B19" s="120"/>
      <c r="C19" s="120"/>
      <c r="D19" s="120"/>
      <c r="E19" s="120"/>
      <c r="F19" s="120"/>
      <c r="G19" s="120"/>
      <c r="H19" s="120"/>
      <c r="I19" s="121"/>
    </row>
    <row r="20" spans="1:9" x14ac:dyDescent="0.25">
      <c r="A20" s="59"/>
      <c r="B20" s="60"/>
      <c r="C20" s="61" t="s">
        <v>26</v>
      </c>
      <c r="D20" s="61" t="s">
        <v>27</v>
      </c>
      <c r="E20" s="61" t="s">
        <v>28</v>
      </c>
      <c r="F20" s="61" t="s">
        <v>29</v>
      </c>
      <c r="G20" s="61" t="s">
        <v>30</v>
      </c>
      <c r="H20" s="61" t="s">
        <v>31</v>
      </c>
      <c r="I20" s="61" t="s">
        <v>32</v>
      </c>
    </row>
    <row r="21" spans="1:9" x14ac:dyDescent="0.25">
      <c r="A21" s="59"/>
      <c r="B21" s="60"/>
      <c r="C21" s="62" t="s">
        <v>33</v>
      </c>
      <c r="D21" s="63" t="s">
        <v>33</v>
      </c>
      <c r="E21" s="62" t="s">
        <v>33</v>
      </c>
      <c r="F21" s="62" t="s">
        <v>33</v>
      </c>
      <c r="G21" s="62" t="s">
        <v>34</v>
      </c>
      <c r="H21" s="62" t="s">
        <v>34</v>
      </c>
      <c r="I21" s="62" t="s">
        <v>34</v>
      </c>
    </row>
    <row r="22" spans="1:9" x14ac:dyDescent="0.25">
      <c r="A22" s="59" t="s">
        <v>35</v>
      </c>
      <c r="B22" s="60"/>
      <c r="C22" s="64">
        <v>249496</v>
      </c>
      <c r="D22" s="65"/>
      <c r="E22" s="65"/>
      <c r="F22" s="65"/>
      <c r="G22" s="65"/>
      <c r="H22" s="65"/>
      <c r="I22" s="65"/>
    </row>
    <row r="23" spans="1:9" x14ac:dyDescent="0.25">
      <c r="A23" s="59" t="s">
        <v>36</v>
      </c>
      <c r="B23" s="60"/>
      <c r="C23" s="64">
        <v>0</v>
      </c>
      <c r="D23" s="65">
        <f t="shared" ref="D23:I23" si="0">C34</f>
        <v>0</v>
      </c>
      <c r="E23" s="65">
        <f t="shared" si="0"/>
        <v>0</v>
      </c>
      <c r="F23" s="65">
        <f t="shared" si="0"/>
        <v>0</v>
      </c>
      <c r="G23" s="65">
        <f t="shared" si="0"/>
        <v>1044</v>
      </c>
      <c r="H23" s="65">
        <f t="shared" si="0"/>
        <v>0</v>
      </c>
      <c r="I23" s="65">
        <f t="shared" si="0"/>
        <v>0</v>
      </c>
    </row>
    <row r="24" spans="1:9" x14ac:dyDescent="0.25">
      <c r="A24" s="59" t="s">
        <v>37</v>
      </c>
      <c r="B24" s="60"/>
      <c r="C24" s="64">
        <v>0</v>
      </c>
      <c r="D24" s="65">
        <v>144869</v>
      </c>
      <c r="E24" s="65">
        <v>34173</v>
      </c>
      <c r="F24" s="65">
        <v>70453</v>
      </c>
      <c r="G24" s="65"/>
      <c r="H24" s="65"/>
      <c r="I24" s="65"/>
    </row>
    <row r="25" spans="1:9" x14ac:dyDescent="0.25">
      <c r="A25" s="59" t="s">
        <v>38</v>
      </c>
      <c r="B25" s="60"/>
      <c r="C25" s="64">
        <v>0</v>
      </c>
      <c r="D25" s="65">
        <v>144869</v>
      </c>
      <c r="E25" s="65">
        <v>34173</v>
      </c>
      <c r="F25" s="64">
        <v>69409</v>
      </c>
      <c r="G25" s="65">
        <v>1044</v>
      </c>
      <c r="H25" s="65"/>
      <c r="I25" s="65"/>
    </row>
    <row r="26" spans="1:9" x14ac:dyDescent="0.25">
      <c r="A26" s="59"/>
      <c r="B26" s="60"/>
      <c r="C26" s="64"/>
      <c r="D26" s="65"/>
      <c r="E26" s="65"/>
      <c r="F26" s="65"/>
      <c r="G26" s="65"/>
      <c r="H26" s="65"/>
      <c r="I26" s="65"/>
    </row>
    <row r="27" spans="1:9" x14ac:dyDescent="0.25">
      <c r="A27" s="59" t="s">
        <v>39</v>
      </c>
      <c r="B27" s="29"/>
      <c r="C27" s="66"/>
      <c r="D27" s="66"/>
      <c r="E27" s="66"/>
      <c r="F27" s="66"/>
      <c r="G27" s="66"/>
      <c r="H27" s="66"/>
      <c r="I27" s="64"/>
    </row>
    <row r="28" spans="1:9" x14ac:dyDescent="0.25">
      <c r="A28" s="67" t="s">
        <v>40</v>
      </c>
      <c r="B28" s="60"/>
      <c r="C28" s="64"/>
      <c r="D28" s="68"/>
      <c r="E28" s="66"/>
      <c r="F28" s="66"/>
      <c r="G28" s="66"/>
      <c r="H28" s="66"/>
      <c r="I28" s="64"/>
    </row>
    <row r="29" spans="1:9" x14ac:dyDescent="0.25">
      <c r="A29" s="69"/>
      <c r="B29" s="70"/>
      <c r="C29" s="64">
        <v>0</v>
      </c>
      <c r="D29" s="65">
        <v>0</v>
      </c>
      <c r="E29" s="65">
        <v>0</v>
      </c>
      <c r="F29" s="65">
        <v>0</v>
      </c>
      <c r="G29" s="65"/>
      <c r="H29" s="65"/>
      <c r="I29" s="65"/>
    </row>
    <row r="30" spans="1:9" x14ac:dyDescent="0.25">
      <c r="A30" s="69"/>
      <c r="B30" s="70"/>
      <c r="C30" s="64"/>
      <c r="D30" s="65"/>
      <c r="E30" s="65"/>
      <c r="F30" s="65"/>
      <c r="G30" s="65"/>
      <c r="H30" s="65"/>
      <c r="I30" s="65"/>
    </row>
    <row r="31" spans="1:9" x14ac:dyDescent="0.25">
      <c r="A31" s="69"/>
      <c r="B31" s="70"/>
      <c r="C31" s="64"/>
      <c r="D31" s="65"/>
      <c r="E31" s="65"/>
      <c r="F31" s="65"/>
      <c r="G31" s="65"/>
      <c r="H31" s="65"/>
      <c r="I31" s="65"/>
    </row>
    <row r="32" spans="1:9" x14ac:dyDescent="0.25">
      <c r="A32" s="59" t="s">
        <v>41</v>
      </c>
      <c r="B32" s="60"/>
      <c r="C32" s="64">
        <f t="shared" ref="C32:I32" si="1">SUM(C29:C31)</f>
        <v>0</v>
      </c>
      <c r="D32" s="64">
        <f t="shared" si="1"/>
        <v>0</v>
      </c>
      <c r="E32" s="64">
        <f t="shared" si="1"/>
        <v>0</v>
      </c>
      <c r="F32" s="64">
        <f t="shared" si="1"/>
        <v>0</v>
      </c>
      <c r="G32" s="64">
        <f t="shared" si="1"/>
        <v>0</v>
      </c>
      <c r="H32" s="64">
        <f t="shared" si="1"/>
        <v>0</v>
      </c>
      <c r="I32" s="64">
        <f t="shared" si="1"/>
        <v>0</v>
      </c>
    </row>
    <row r="33" spans="1:9" x14ac:dyDescent="0.25">
      <c r="A33" s="59"/>
      <c r="B33" s="60"/>
      <c r="C33" s="64"/>
      <c r="D33" s="65"/>
      <c r="E33" s="65"/>
      <c r="F33" s="65"/>
      <c r="G33" s="65"/>
      <c r="H33" s="65"/>
      <c r="I33" s="65"/>
    </row>
    <row r="34" spans="1:9" x14ac:dyDescent="0.25">
      <c r="A34" s="59" t="s">
        <v>42</v>
      </c>
      <c r="B34" s="60"/>
      <c r="C34" s="64">
        <f t="shared" ref="C34:I34" si="2">+C23+C24-C25+C32</f>
        <v>0</v>
      </c>
      <c r="D34" s="64">
        <f t="shared" si="2"/>
        <v>0</v>
      </c>
      <c r="E34" s="64">
        <f t="shared" si="2"/>
        <v>0</v>
      </c>
      <c r="F34" s="64">
        <f t="shared" si="2"/>
        <v>1044</v>
      </c>
      <c r="G34" s="64">
        <f t="shared" si="2"/>
        <v>0</v>
      </c>
      <c r="H34" s="64">
        <f t="shared" si="2"/>
        <v>0</v>
      </c>
      <c r="I34" s="64">
        <f t="shared" si="2"/>
        <v>0</v>
      </c>
    </row>
    <row r="35" spans="1:9" x14ac:dyDescent="0.25">
      <c r="A35" s="69"/>
      <c r="B35" s="70"/>
      <c r="C35" s="71"/>
      <c r="D35" s="72"/>
      <c r="E35" s="72"/>
      <c r="F35" s="65"/>
      <c r="G35" s="65"/>
      <c r="H35" s="65"/>
      <c r="I35" s="65"/>
    </row>
    <row r="36" spans="1:9" x14ac:dyDescent="0.25">
      <c r="A36" s="59" t="s">
        <v>43</v>
      </c>
      <c r="B36" s="60"/>
      <c r="C36" s="71">
        <v>112955</v>
      </c>
      <c r="D36" s="72">
        <v>34177</v>
      </c>
      <c r="E36" s="72">
        <v>69423</v>
      </c>
      <c r="F36" s="65">
        <v>14</v>
      </c>
      <c r="G36" s="65"/>
      <c r="H36" s="65"/>
      <c r="I36" s="65"/>
    </row>
    <row r="37" spans="1:9" x14ac:dyDescent="0.25">
      <c r="A37" s="69"/>
      <c r="B37" s="70"/>
      <c r="C37" s="71"/>
      <c r="D37" s="72"/>
      <c r="E37" s="72"/>
      <c r="F37" s="65"/>
      <c r="G37" s="65"/>
      <c r="H37" s="65"/>
      <c r="I37" s="65"/>
    </row>
    <row r="38" spans="1:9" x14ac:dyDescent="0.25">
      <c r="A38" s="59" t="s">
        <v>44</v>
      </c>
      <c r="B38" s="73"/>
      <c r="C38" s="74">
        <f t="shared" ref="C38:I38" si="3">C34-C36</f>
        <v>-112955</v>
      </c>
      <c r="D38" s="74">
        <f t="shared" si="3"/>
        <v>-34177</v>
      </c>
      <c r="E38" s="74">
        <f t="shared" si="3"/>
        <v>-69423</v>
      </c>
      <c r="F38" s="75">
        <f t="shared" si="3"/>
        <v>1030</v>
      </c>
      <c r="G38" s="75">
        <f t="shared" si="3"/>
        <v>0</v>
      </c>
      <c r="H38" s="75">
        <f t="shared" si="3"/>
        <v>0</v>
      </c>
      <c r="I38" s="75">
        <f t="shared" si="3"/>
        <v>0</v>
      </c>
    </row>
    <row r="39" spans="1:9" x14ac:dyDescent="0.25">
      <c r="A39" s="76"/>
      <c r="B39" s="76"/>
      <c r="C39" s="77"/>
      <c r="D39" s="77"/>
      <c r="E39" s="77"/>
      <c r="F39" s="77"/>
      <c r="G39" s="77"/>
      <c r="H39" s="77"/>
      <c r="I39" s="77"/>
    </row>
    <row r="40" spans="1:9" x14ac:dyDescent="0.25">
      <c r="A40" s="78" t="s">
        <v>45</v>
      </c>
      <c r="B40" s="28"/>
      <c r="C40" s="79"/>
      <c r="D40" s="79"/>
      <c r="E40" s="79"/>
      <c r="F40" s="79"/>
      <c r="G40" s="79"/>
      <c r="H40" s="79"/>
      <c r="I40" s="89" t="s">
        <v>398</v>
      </c>
    </row>
    <row r="41" spans="1:9" x14ac:dyDescent="0.25">
      <c r="A41" s="80" t="s">
        <v>46</v>
      </c>
      <c r="B41" s="70"/>
      <c r="C41" s="72"/>
      <c r="D41" s="72"/>
      <c r="E41" s="72"/>
      <c r="F41" s="72"/>
      <c r="G41" s="72"/>
      <c r="H41" s="72"/>
      <c r="I41" s="72"/>
    </row>
    <row r="42" spans="1:9" x14ac:dyDescent="0.25">
      <c r="A42" s="59"/>
      <c r="B42" s="60"/>
      <c r="C42" s="65"/>
      <c r="D42" s="65"/>
      <c r="E42" s="65"/>
      <c r="F42" s="65"/>
      <c r="G42" s="65"/>
      <c r="H42" s="65"/>
      <c r="I42" s="65"/>
    </row>
    <row r="43" spans="1:9" x14ac:dyDescent="0.25">
      <c r="A43" s="59" t="s">
        <v>47</v>
      </c>
      <c r="B43" s="60"/>
      <c r="C43" s="65"/>
      <c r="D43" s="65"/>
      <c r="E43" s="65"/>
      <c r="F43" s="65"/>
      <c r="G43" s="65"/>
      <c r="H43" s="65"/>
      <c r="I43" s="65"/>
    </row>
    <row r="44" spans="1:9" x14ac:dyDescent="0.25">
      <c r="A44" s="59"/>
      <c r="B44" s="60"/>
      <c r="C44" s="65"/>
      <c r="D44" s="65"/>
      <c r="E44" s="65"/>
      <c r="F44" s="65"/>
      <c r="G44" s="65"/>
      <c r="H44" s="65"/>
      <c r="I44" s="65"/>
    </row>
    <row r="45" spans="1:9" x14ac:dyDescent="0.25">
      <c r="A45" s="112" t="s">
        <v>48</v>
      </c>
      <c r="B45" s="73"/>
      <c r="C45" s="65"/>
      <c r="D45" s="65"/>
      <c r="E45" s="65"/>
      <c r="F45" s="65"/>
      <c r="G45" s="65"/>
      <c r="H45" s="65"/>
      <c r="I45" s="65"/>
    </row>
    <row r="46" spans="1:9" x14ac:dyDescent="0.25">
      <c r="A46" s="113" t="s">
        <v>49</v>
      </c>
      <c r="B46" s="114"/>
      <c r="C46" s="65"/>
      <c r="D46" s="65"/>
      <c r="E46" s="65"/>
      <c r="F46" s="65"/>
      <c r="G46" s="65"/>
      <c r="H46" s="65"/>
      <c r="I46" s="65"/>
    </row>
    <row r="47" spans="1:9" x14ac:dyDescent="0.25">
      <c r="A47" s="6"/>
      <c r="B47" s="6"/>
      <c r="C47" s="6"/>
      <c r="D47" s="6"/>
      <c r="E47" s="6"/>
      <c r="F47" s="6"/>
      <c r="G47" s="6"/>
      <c r="H47" s="6"/>
      <c r="I47" s="6"/>
    </row>
  </sheetData>
  <sheetProtection selectLockedCells="1"/>
  <mergeCells count="1">
    <mergeCell ref="A19:I19"/>
  </mergeCells>
  <printOptions horizontalCentered="1"/>
  <pageMargins left="0.75" right="0.75" top="0.6" bottom="0.55000000000000004" header="0.28000000000000003" footer="0.16"/>
  <pageSetup scale="90"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5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59B8DE-F41A-4954-90C1-DAA8D328C8FA}">
  <sheetPr>
    <pageSetUpPr fitToPage="1"/>
  </sheetPr>
  <dimension ref="A1:K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6" t="s">
        <v>474</v>
      </c>
      <c r="I2" s="28"/>
    </row>
    <row r="3" spans="1:9" x14ac:dyDescent="0.25">
      <c r="A3" s="6" t="s">
        <v>4</v>
      </c>
      <c r="B3" s="28" t="s">
        <v>136</v>
      </c>
      <c r="C3" s="28"/>
      <c r="D3" s="28"/>
      <c r="E3" s="7"/>
      <c r="F3" s="6"/>
      <c r="G3" s="57" t="s">
        <v>6</v>
      </c>
      <c r="H3" s="27" t="s">
        <v>475</v>
      </c>
      <c r="I3" s="29"/>
    </row>
    <row r="4" spans="1:9" x14ac:dyDescent="0.25">
      <c r="A4" s="6" t="s">
        <v>8</v>
      </c>
      <c r="B4" s="26" t="s">
        <v>531</v>
      </c>
      <c r="C4" s="28"/>
      <c r="D4" s="28"/>
      <c r="E4" s="7"/>
      <c r="F4" s="6"/>
      <c r="G4" s="57" t="s">
        <v>10</v>
      </c>
      <c r="H4" s="28" t="s">
        <v>11</v>
      </c>
      <c r="I4" s="28"/>
    </row>
    <row r="5" spans="1:9" ht="14.5" x14ac:dyDescent="0.35">
      <c r="A5" s="6" t="s">
        <v>12</v>
      </c>
      <c r="B5" s="85" t="s">
        <v>120</v>
      </c>
      <c r="C5" s="29"/>
      <c r="D5" s="29"/>
      <c r="E5" s="7"/>
      <c r="F5" s="6"/>
      <c r="G5" s="57" t="s">
        <v>14</v>
      </c>
      <c r="H5" s="29" t="s">
        <v>532</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45" t="s">
        <v>533</v>
      </c>
      <c r="B9" s="6"/>
      <c r="C9" s="7"/>
      <c r="D9" s="7"/>
      <c r="E9" s="7"/>
      <c r="F9" s="7"/>
      <c r="G9" s="7"/>
      <c r="H9" s="7"/>
      <c r="I9" s="7"/>
    </row>
    <row r="10" spans="1:9" x14ac:dyDescent="0.25">
      <c r="A10" s="6" t="s">
        <v>18</v>
      </c>
      <c r="B10" s="6"/>
      <c r="C10" s="7"/>
      <c r="D10" s="7"/>
      <c r="E10" s="7"/>
      <c r="F10" s="7"/>
      <c r="G10" s="7"/>
      <c r="H10" s="7"/>
      <c r="I10" s="7"/>
    </row>
    <row r="11" spans="1:9" x14ac:dyDescent="0.25">
      <c r="A11" s="45" t="s">
        <v>490</v>
      </c>
      <c r="B11" s="6"/>
      <c r="C11" s="7"/>
      <c r="D11" s="7"/>
      <c r="E11" s="7"/>
      <c r="F11" s="7"/>
      <c r="G11" s="7"/>
      <c r="H11" s="7"/>
      <c r="I11" s="7"/>
    </row>
    <row r="12" spans="1:9" x14ac:dyDescent="0.25">
      <c r="A12" s="6" t="s">
        <v>20</v>
      </c>
      <c r="B12" s="6"/>
      <c r="C12" s="7"/>
      <c r="D12" s="7"/>
      <c r="E12" s="7"/>
      <c r="F12" s="7"/>
      <c r="G12" s="7"/>
      <c r="H12" s="7"/>
      <c r="I12" s="7"/>
    </row>
    <row r="13" spans="1:9" x14ac:dyDescent="0.25">
      <c r="A13" s="45" t="s">
        <v>534</v>
      </c>
      <c r="B13" s="6"/>
      <c r="C13" s="7"/>
      <c r="D13" s="7"/>
      <c r="E13" s="7"/>
      <c r="F13" s="7"/>
      <c r="G13" s="7"/>
      <c r="H13" s="7"/>
      <c r="I13" s="7"/>
    </row>
    <row r="14" spans="1:9" x14ac:dyDescent="0.25">
      <c r="A14" s="5" t="s">
        <v>22</v>
      </c>
      <c r="B14" s="6"/>
      <c r="C14" s="7"/>
      <c r="D14" s="7"/>
      <c r="E14" s="7"/>
      <c r="F14" s="7"/>
      <c r="G14" s="7"/>
      <c r="H14" s="7"/>
      <c r="I14" s="7"/>
    </row>
    <row r="15" spans="1:9" x14ac:dyDescent="0.25">
      <c r="A15" s="6"/>
      <c r="B15" s="6"/>
      <c r="C15" s="7"/>
      <c r="D15" s="7"/>
      <c r="E15" s="7"/>
      <c r="F15" s="7"/>
      <c r="G15" s="7"/>
      <c r="H15" s="7"/>
      <c r="I15" s="7"/>
    </row>
    <row r="16" spans="1:9" x14ac:dyDescent="0.25">
      <c r="A16" s="5" t="s">
        <v>23</v>
      </c>
      <c r="B16" s="6"/>
      <c r="C16" s="7"/>
      <c r="D16" s="7"/>
      <c r="E16" s="7"/>
      <c r="F16" s="7"/>
      <c r="G16" s="7"/>
      <c r="H16" s="7"/>
      <c r="I16" s="7"/>
    </row>
    <row r="17" spans="1:11" x14ac:dyDescent="0.25">
      <c r="A17" s="82" t="s">
        <v>517</v>
      </c>
      <c r="B17" s="7"/>
      <c r="C17" s="7"/>
      <c r="D17" s="7"/>
      <c r="E17" s="7"/>
      <c r="F17" s="7"/>
      <c r="G17" s="7"/>
      <c r="H17" s="7"/>
      <c r="I17" s="7"/>
    </row>
    <row r="18" spans="1:11" ht="13" x14ac:dyDescent="0.3">
      <c r="A18" s="119" t="s">
        <v>25</v>
      </c>
      <c r="B18" s="120"/>
      <c r="C18" s="120"/>
      <c r="D18" s="120"/>
      <c r="E18" s="120"/>
      <c r="F18" s="120"/>
      <c r="G18" s="120"/>
      <c r="H18" s="120"/>
      <c r="I18" s="121"/>
    </row>
    <row r="19" spans="1:11" x14ac:dyDescent="0.25">
      <c r="A19" s="59"/>
      <c r="B19" s="60"/>
      <c r="C19" s="61" t="s">
        <v>26</v>
      </c>
      <c r="D19" s="61" t="s">
        <v>27</v>
      </c>
      <c r="E19" s="61" t="s">
        <v>28</v>
      </c>
      <c r="F19" s="61" t="s">
        <v>29</v>
      </c>
      <c r="G19" s="61" t="s">
        <v>30</v>
      </c>
      <c r="H19" s="61" t="s">
        <v>31</v>
      </c>
      <c r="I19" s="61" t="s">
        <v>32</v>
      </c>
    </row>
    <row r="20" spans="1:11" x14ac:dyDescent="0.25">
      <c r="A20" s="59"/>
      <c r="B20" s="60"/>
      <c r="C20" s="62" t="s">
        <v>33</v>
      </c>
      <c r="D20" s="63" t="s">
        <v>33</v>
      </c>
      <c r="E20" s="62" t="s">
        <v>33</v>
      </c>
      <c r="F20" s="62" t="s">
        <v>33</v>
      </c>
      <c r="G20" s="62" t="s">
        <v>34</v>
      </c>
      <c r="H20" s="62" t="s">
        <v>34</v>
      </c>
      <c r="I20" s="62" t="s">
        <v>34</v>
      </c>
    </row>
    <row r="21" spans="1:11" x14ac:dyDescent="0.25">
      <c r="A21" s="59" t="s">
        <v>35</v>
      </c>
      <c r="B21" s="60"/>
      <c r="C21" s="64">
        <v>250000</v>
      </c>
      <c r="D21" s="65"/>
      <c r="E21" s="65"/>
      <c r="F21" s="65"/>
      <c r="G21" s="65"/>
      <c r="H21" s="65">
        <v>0</v>
      </c>
      <c r="I21" s="65">
        <v>0</v>
      </c>
    </row>
    <row r="22" spans="1:11" x14ac:dyDescent="0.25">
      <c r="A22" s="59" t="s">
        <v>36</v>
      </c>
      <c r="B22" s="60"/>
      <c r="C22" s="64">
        <v>0</v>
      </c>
      <c r="D22" s="65">
        <f t="shared" ref="D22:I22" si="0">C33</f>
        <v>0</v>
      </c>
      <c r="E22" s="65">
        <f t="shared" si="0"/>
        <v>0</v>
      </c>
      <c r="F22" s="65">
        <f t="shared" si="0"/>
        <v>0</v>
      </c>
      <c r="G22" s="65">
        <f t="shared" si="0"/>
        <v>228262</v>
      </c>
      <c r="H22" s="65">
        <f t="shared" si="0"/>
        <v>0</v>
      </c>
      <c r="I22" s="65">
        <f t="shared" si="0"/>
        <v>0</v>
      </c>
    </row>
    <row r="23" spans="1:11" x14ac:dyDescent="0.25">
      <c r="A23" s="59" t="s">
        <v>37</v>
      </c>
      <c r="B23" s="60"/>
      <c r="C23" s="64">
        <v>0</v>
      </c>
      <c r="D23" s="65">
        <v>0</v>
      </c>
      <c r="E23" s="65">
        <v>5000</v>
      </c>
      <c r="F23" s="65">
        <v>242818</v>
      </c>
      <c r="G23" s="65">
        <v>2182</v>
      </c>
      <c r="H23" s="65">
        <v>0</v>
      </c>
      <c r="I23" s="65">
        <v>0</v>
      </c>
    </row>
    <row r="24" spans="1:11" x14ac:dyDescent="0.25">
      <c r="A24" s="59" t="s">
        <v>38</v>
      </c>
      <c r="B24" s="60"/>
      <c r="C24" s="64">
        <v>0</v>
      </c>
      <c r="D24" s="65">
        <v>0</v>
      </c>
      <c r="E24" s="65">
        <v>5000</v>
      </c>
      <c r="F24" s="64">
        <v>14556</v>
      </c>
      <c r="G24" s="65">
        <f>C21-E24-F24</f>
        <v>230444</v>
      </c>
      <c r="H24" s="65">
        <v>0</v>
      </c>
      <c r="I24" s="65">
        <v>0</v>
      </c>
      <c r="K24" s="55"/>
    </row>
    <row r="25" spans="1:11" x14ac:dyDescent="0.25">
      <c r="A25" s="59"/>
      <c r="B25" s="60"/>
      <c r="C25" s="64"/>
      <c r="D25" s="65"/>
      <c r="E25" s="65"/>
      <c r="F25" s="65"/>
      <c r="G25" s="65"/>
      <c r="H25" s="65"/>
      <c r="I25" s="65"/>
    </row>
    <row r="26" spans="1:11" x14ac:dyDescent="0.25">
      <c r="A26" s="59" t="s">
        <v>39</v>
      </c>
      <c r="B26" s="29"/>
      <c r="C26" s="66"/>
      <c r="D26" s="66"/>
      <c r="E26" s="66"/>
      <c r="F26" s="66"/>
      <c r="G26" s="66"/>
      <c r="H26" s="66"/>
      <c r="I26" s="64"/>
      <c r="K26" s="55"/>
    </row>
    <row r="27" spans="1:11" x14ac:dyDescent="0.25">
      <c r="A27" s="67" t="s">
        <v>40</v>
      </c>
      <c r="B27" s="60"/>
      <c r="C27" s="64"/>
      <c r="D27" s="68"/>
      <c r="E27" s="66"/>
      <c r="F27" s="66"/>
      <c r="G27" s="66"/>
      <c r="H27" s="66"/>
      <c r="I27" s="64"/>
    </row>
    <row r="28" spans="1:11" x14ac:dyDescent="0.25">
      <c r="A28" s="69"/>
      <c r="B28" s="70"/>
      <c r="C28" s="64">
        <v>0</v>
      </c>
      <c r="D28" s="65">
        <v>0</v>
      </c>
      <c r="E28" s="65">
        <v>0</v>
      </c>
      <c r="F28" s="65"/>
      <c r="G28" s="65"/>
      <c r="H28" s="65"/>
      <c r="I28" s="65"/>
      <c r="K28" s="55"/>
    </row>
    <row r="29" spans="1:11" x14ac:dyDescent="0.25">
      <c r="A29" s="69"/>
      <c r="B29" s="70"/>
      <c r="C29" s="64"/>
      <c r="D29" s="65"/>
      <c r="E29" s="65"/>
      <c r="F29" s="65"/>
      <c r="G29" s="65"/>
      <c r="H29" s="65"/>
      <c r="I29" s="65"/>
      <c r="K29" s="55"/>
    </row>
    <row r="30" spans="1:11" x14ac:dyDescent="0.25">
      <c r="A30" s="69"/>
      <c r="B30" s="70"/>
      <c r="C30" s="64"/>
      <c r="D30" s="65"/>
      <c r="E30" s="65"/>
      <c r="F30" s="65"/>
      <c r="G30" s="65"/>
      <c r="H30" s="65"/>
      <c r="I30" s="65"/>
    </row>
    <row r="31" spans="1:11" x14ac:dyDescent="0.25">
      <c r="A31" s="59" t="s">
        <v>41</v>
      </c>
      <c r="B31" s="60"/>
      <c r="C31" s="64">
        <f t="shared" ref="C31:I31" si="1">SUM(C28:C30)</f>
        <v>0</v>
      </c>
      <c r="D31" s="64">
        <f t="shared" si="1"/>
        <v>0</v>
      </c>
      <c r="E31" s="64">
        <f t="shared" si="1"/>
        <v>0</v>
      </c>
      <c r="F31" s="64">
        <f t="shared" si="1"/>
        <v>0</v>
      </c>
      <c r="G31" s="64">
        <f t="shared" si="1"/>
        <v>0</v>
      </c>
      <c r="H31" s="64">
        <f t="shared" si="1"/>
        <v>0</v>
      </c>
      <c r="I31" s="64">
        <f t="shared" si="1"/>
        <v>0</v>
      </c>
    </row>
    <row r="32" spans="1:11" x14ac:dyDescent="0.25">
      <c r="A32" s="59"/>
      <c r="B32" s="60"/>
      <c r="C32" s="64"/>
      <c r="D32" s="65"/>
      <c r="E32" s="65"/>
      <c r="F32" s="65"/>
      <c r="G32" s="65"/>
      <c r="H32" s="65"/>
      <c r="I32" s="65"/>
    </row>
    <row r="33" spans="1:9" x14ac:dyDescent="0.25">
      <c r="A33" s="59" t="s">
        <v>42</v>
      </c>
      <c r="B33" s="60"/>
      <c r="C33" s="64">
        <f>+C22+C23-C24+C31</f>
        <v>0</v>
      </c>
      <c r="D33" s="64">
        <f t="shared" ref="D33:I33" si="2">+D22+D23-D24+D31</f>
        <v>0</v>
      </c>
      <c r="E33" s="64">
        <f>+E22+E23-E24+E31</f>
        <v>0</v>
      </c>
      <c r="F33" s="64">
        <f t="shared" si="2"/>
        <v>228262</v>
      </c>
      <c r="G33" s="64">
        <f>+G22+G23-G24+G31</f>
        <v>0</v>
      </c>
      <c r="H33" s="64">
        <f>+H22+H23-H24+H31</f>
        <v>0</v>
      </c>
      <c r="I33" s="64">
        <f t="shared" si="2"/>
        <v>0</v>
      </c>
    </row>
    <row r="34" spans="1:9" x14ac:dyDescent="0.25">
      <c r="A34" s="69"/>
      <c r="B34" s="70"/>
      <c r="C34" s="71"/>
      <c r="D34" s="72"/>
      <c r="E34" s="72"/>
      <c r="F34" s="65"/>
      <c r="G34" s="65"/>
      <c r="H34" s="65"/>
      <c r="I34" s="65"/>
    </row>
    <row r="35" spans="1:9" x14ac:dyDescent="0.25">
      <c r="A35" s="59" t="s">
        <v>43</v>
      </c>
      <c r="B35" s="60"/>
      <c r="C35" s="71">
        <v>0</v>
      </c>
      <c r="D35" s="72">
        <v>242500</v>
      </c>
      <c r="E35" s="72">
        <v>237500</v>
      </c>
      <c r="F35" s="65">
        <v>222944</v>
      </c>
      <c r="G35" s="65">
        <v>0</v>
      </c>
      <c r="H35" s="65">
        <v>0</v>
      </c>
      <c r="I35" s="65">
        <v>0</v>
      </c>
    </row>
    <row r="36" spans="1:9" x14ac:dyDescent="0.25">
      <c r="A36" s="69"/>
      <c r="B36" s="70"/>
      <c r="C36" s="71"/>
      <c r="D36" s="72"/>
      <c r="E36" s="72"/>
      <c r="F36" s="65"/>
      <c r="G36" s="65"/>
      <c r="H36" s="65"/>
      <c r="I36" s="65"/>
    </row>
    <row r="37" spans="1:9" x14ac:dyDescent="0.25">
      <c r="A37" s="59" t="s">
        <v>44</v>
      </c>
      <c r="B37" s="73"/>
      <c r="C37" s="74">
        <f>C33-C35</f>
        <v>0</v>
      </c>
      <c r="D37" s="74">
        <f t="shared" ref="D37:I37" si="3">D33-D35</f>
        <v>-242500</v>
      </c>
      <c r="E37" s="74">
        <f t="shared" si="3"/>
        <v>-237500</v>
      </c>
      <c r="F37" s="75">
        <f t="shared" si="3"/>
        <v>5318</v>
      </c>
      <c r="G37" s="75">
        <f t="shared" si="3"/>
        <v>0</v>
      </c>
      <c r="H37" s="75">
        <f t="shared" si="3"/>
        <v>0</v>
      </c>
      <c r="I37" s="75">
        <f t="shared" si="3"/>
        <v>0</v>
      </c>
    </row>
    <row r="38" spans="1:9" x14ac:dyDescent="0.25">
      <c r="A38" s="76"/>
      <c r="B38" s="76"/>
      <c r="C38" s="77"/>
      <c r="D38" s="77"/>
      <c r="E38" s="77"/>
      <c r="F38" s="77"/>
      <c r="G38" s="77"/>
      <c r="H38" s="77"/>
      <c r="I38" s="77"/>
    </row>
    <row r="39" spans="1:9" x14ac:dyDescent="0.25">
      <c r="A39" s="78" t="s">
        <v>45</v>
      </c>
      <c r="B39" s="28"/>
      <c r="C39" s="79"/>
      <c r="D39" s="79"/>
      <c r="E39" s="79"/>
      <c r="F39" s="79"/>
      <c r="G39" s="79"/>
      <c r="H39" s="79"/>
      <c r="I39" s="79"/>
    </row>
    <row r="40" spans="1:9" x14ac:dyDescent="0.25">
      <c r="A40" s="80" t="s">
        <v>46</v>
      </c>
      <c r="B40" s="70"/>
      <c r="C40" s="72"/>
      <c r="D40" s="72"/>
      <c r="E40" s="72"/>
      <c r="F40" s="72"/>
      <c r="G40" s="72"/>
      <c r="H40" s="72"/>
      <c r="I40" s="72"/>
    </row>
    <row r="41" spans="1:9" x14ac:dyDescent="0.25">
      <c r="A41" s="59"/>
      <c r="B41" s="60"/>
      <c r="C41" s="65"/>
      <c r="D41" s="65"/>
      <c r="E41" s="65"/>
      <c r="F41" s="65"/>
      <c r="G41" s="65"/>
      <c r="H41" s="65"/>
      <c r="I41" s="65"/>
    </row>
    <row r="42" spans="1:9" x14ac:dyDescent="0.25">
      <c r="A42" s="59" t="s">
        <v>47</v>
      </c>
      <c r="B42" s="60"/>
      <c r="C42" s="65"/>
      <c r="D42" s="65"/>
      <c r="E42" s="65"/>
      <c r="F42" s="65"/>
      <c r="G42" s="65"/>
      <c r="H42" s="65"/>
      <c r="I42" s="65"/>
    </row>
    <row r="43" spans="1:9" x14ac:dyDescent="0.25">
      <c r="A43" s="59"/>
      <c r="B43" s="60"/>
      <c r="C43" s="65"/>
      <c r="D43" s="65"/>
      <c r="E43" s="65"/>
      <c r="F43" s="65"/>
      <c r="G43" s="65"/>
      <c r="H43" s="65"/>
      <c r="I43" s="65"/>
    </row>
    <row r="44" spans="1:9" x14ac:dyDescent="0.25">
      <c r="A44" s="112" t="s">
        <v>48</v>
      </c>
      <c r="B44" s="73"/>
      <c r="C44" s="65"/>
      <c r="D44" s="65"/>
      <c r="E44" s="65"/>
      <c r="F44" s="65"/>
      <c r="G44" s="65"/>
      <c r="H44" s="65"/>
      <c r="I44" s="65"/>
    </row>
    <row r="45" spans="1:9" x14ac:dyDescent="0.25">
      <c r="A45" s="113" t="s">
        <v>49</v>
      </c>
      <c r="B45" s="114"/>
      <c r="C45" s="65"/>
      <c r="D45" s="65"/>
      <c r="E45" s="65"/>
      <c r="F45" s="65"/>
      <c r="G45" s="65"/>
      <c r="H45" s="65"/>
      <c r="I45" s="65"/>
    </row>
    <row r="46" spans="1:9" x14ac:dyDescent="0.25">
      <c r="A46" s="6"/>
      <c r="B46" s="6"/>
      <c r="C46" s="6"/>
      <c r="D46" s="6"/>
      <c r="E46" s="6"/>
      <c r="F46" s="6"/>
      <c r="G46" s="6"/>
      <c r="H46" s="6"/>
      <c r="I46" s="6"/>
    </row>
    <row r="47" spans="1:9" x14ac:dyDescent="0.25">
      <c r="A47" s="6"/>
      <c r="B47" s="6"/>
      <c r="C47" s="6"/>
      <c r="D47" s="6"/>
      <c r="E47" s="6"/>
      <c r="F47" s="6"/>
      <c r="G47" s="6"/>
      <c r="H47" s="6"/>
      <c r="I47" s="6"/>
    </row>
  </sheetData>
  <sheetProtection selectLockedCells="1"/>
  <mergeCells count="1">
    <mergeCell ref="A18:I18"/>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5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2015CB-EBD8-4DF9-8049-7E00AB0D519C}">
  <sheetPr>
    <pageSetUpPr fitToPage="1"/>
  </sheetPr>
  <dimension ref="A1:K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6" t="s">
        <v>492</v>
      </c>
      <c r="I2" s="28"/>
    </row>
    <row r="3" spans="1:9" x14ac:dyDescent="0.25">
      <c r="A3" s="6" t="s">
        <v>4</v>
      </c>
      <c r="B3" s="28" t="s">
        <v>136</v>
      </c>
      <c r="C3" s="28"/>
      <c r="D3" s="28"/>
      <c r="E3" s="7"/>
      <c r="F3" s="6"/>
      <c r="G3" s="57" t="s">
        <v>6</v>
      </c>
      <c r="H3" s="27" t="s">
        <v>493</v>
      </c>
      <c r="I3" s="29"/>
    </row>
    <row r="4" spans="1:9" x14ac:dyDescent="0.25">
      <c r="A4" s="6" t="s">
        <v>8</v>
      </c>
      <c r="B4" s="26" t="s">
        <v>535</v>
      </c>
      <c r="C4" s="28"/>
      <c r="D4" s="28"/>
      <c r="E4" s="7"/>
      <c r="F4" s="6"/>
      <c r="G4" s="57" t="s">
        <v>10</v>
      </c>
      <c r="H4" s="28" t="s">
        <v>11</v>
      </c>
      <c r="I4" s="28"/>
    </row>
    <row r="5" spans="1:9" ht="14.5" x14ac:dyDescent="0.35">
      <c r="A5" s="6" t="s">
        <v>12</v>
      </c>
      <c r="B5" s="85" t="s">
        <v>120</v>
      </c>
      <c r="C5" s="29"/>
      <c r="D5" s="29"/>
      <c r="E5" s="7"/>
      <c r="F5" s="6"/>
      <c r="G5" s="57" t="s">
        <v>14</v>
      </c>
      <c r="H5" s="29" t="s">
        <v>536</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45" t="s">
        <v>537</v>
      </c>
      <c r="B9" s="6"/>
      <c r="C9" s="7"/>
      <c r="D9" s="7"/>
      <c r="E9" s="7"/>
      <c r="F9" s="7"/>
      <c r="G9" s="7"/>
      <c r="H9" s="7"/>
      <c r="I9" s="7"/>
    </row>
    <row r="10" spans="1:9" x14ac:dyDescent="0.25">
      <c r="A10" s="6" t="s">
        <v>18</v>
      </c>
      <c r="B10" s="6"/>
      <c r="C10" s="7"/>
      <c r="D10" s="7"/>
      <c r="E10" s="7"/>
      <c r="F10" s="7"/>
      <c r="G10" s="7"/>
      <c r="H10" s="7"/>
      <c r="I10" s="7"/>
    </row>
    <row r="11" spans="1:9" x14ac:dyDescent="0.25">
      <c r="A11" s="45" t="s">
        <v>490</v>
      </c>
      <c r="B11" s="6"/>
      <c r="C11" s="7"/>
      <c r="D11" s="7"/>
      <c r="E11" s="7"/>
      <c r="F11" s="7"/>
      <c r="G11" s="7"/>
      <c r="H11" s="7"/>
      <c r="I11" s="7"/>
    </row>
    <row r="12" spans="1:9" x14ac:dyDescent="0.25">
      <c r="A12" s="6" t="s">
        <v>20</v>
      </c>
      <c r="B12" s="6"/>
      <c r="C12" s="7"/>
      <c r="D12" s="7"/>
      <c r="E12" s="7"/>
      <c r="F12" s="7"/>
      <c r="G12" s="7"/>
      <c r="H12" s="7"/>
      <c r="I12" s="7"/>
    </row>
    <row r="13" spans="1:9" x14ac:dyDescent="0.25">
      <c r="A13" s="45" t="s">
        <v>538</v>
      </c>
      <c r="B13" s="6"/>
      <c r="C13" s="7"/>
      <c r="D13" s="7"/>
      <c r="E13" s="7"/>
      <c r="F13" s="7"/>
      <c r="G13" s="7"/>
      <c r="H13" s="7"/>
      <c r="I13" s="7"/>
    </row>
    <row r="14" spans="1:9" x14ac:dyDescent="0.25">
      <c r="A14" s="5" t="s">
        <v>22</v>
      </c>
      <c r="B14" s="6"/>
      <c r="C14" s="7"/>
      <c r="D14" s="7"/>
      <c r="E14" s="7"/>
      <c r="F14" s="7"/>
      <c r="G14" s="7"/>
      <c r="H14" s="7"/>
      <c r="I14" s="7"/>
    </row>
    <row r="15" spans="1:9" x14ac:dyDescent="0.25">
      <c r="A15" s="6"/>
      <c r="B15" s="6"/>
      <c r="C15" s="7"/>
      <c r="D15" s="7"/>
      <c r="E15" s="7"/>
      <c r="F15" s="7"/>
      <c r="G15" s="7"/>
      <c r="H15" s="7"/>
      <c r="I15" s="7"/>
    </row>
    <row r="16" spans="1:9" x14ac:dyDescent="0.25">
      <c r="A16" s="5" t="s">
        <v>23</v>
      </c>
      <c r="B16" s="6"/>
      <c r="C16" s="7"/>
      <c r="D16" s="7"/>
      <c r="E16" s="7"/>
      <c r="F16" s="7"/>
      <c r="G16" s="7"/>
      <c r="H16" s="7"/>
      <c r="I16" s="7"/>
    </row>
    <row r="17" spans="1:11" x14ac:dyDescent="0.25">
      <c r="A17" s="82" t="s">
        <v>517</v>
      </c>
      <c r="B17" s="7"/>
      <c r="C17" s="7"/>
      <c r="D17" s="7"/>
      <c r="E17" s="7"/>
      <c r="F17" s="7"/>
      <c r="G17" s="7"/>
      <c r="H17" s="7"/>
      <c r="I17" s="7"/>
    </row>
    <row r="18" spans="1:11" ht="13" x14ac:dyDescent="0.3">
      <c r="A18" s="119" t="s">
        <v>25</v>
      </c>
      <c r="B18" s="120"/>
      <c r="C18" s="120"/>
      <c r="D18" s="120"/>
      <c r="E18" s="120"/>
      <c r="F18" s="120"/>
      <c r="G18" s="120"/>
      <c r="H18" s="120"/>
      <c r="I18" s="121"/>
    </row>
    <row r="19" spans="1:11" x14ac:dyDescent="0.25">
      <c r="A19" s="59"/>
      <c r="B19" s="60"/>
      <c r="C19" s="61" t="s">
        <v>26</v>
      </c>
      <c r="D19" s="61" t="s">
        <v>27</v>
      </c>
      <c r="E19" s="61" t="s">
        <v>28</v>
      </c>
      <c r="F19" s="61" t="s">
        <v>29</v>
      </c>
      <c r="G19" s="61" t="s">
        <v>30</v>
      </c>
      <c r="H19" s="61" t="s">
        <v>31</v>
      </c>
      <c r="I19" s="61" t="s">
        <v>32</v>
      </c>
    </row>
    <row r="20" spans="1:11" x14ac:dyDescent="0.25">
      <c r="A20" s="59"/>
      <c r="B20" s="60"/>
      <c r="C20" s="62" t="s">
        <v>33</v>
      </c>
      <c r="D20" s="63" t="s">
        <v>33</v>
      </c>
      <c r="E20" s="62" t="s">
        <v>33</v>
      </c>
      <c r="F20" s="62" t="s">
        <v>33</v>
      </c>
      <c r="G20" s="62" t="s">
        <v>34</v>
      </c>
      <c r="H20" s="62" t="s">
        <v>34</v>
      </c>
      <c r="I20" s="62" t="s">
        <v>34</v>
      </c>
    </row>
    <row r="21" spans="1:11" x14ac:dyDescent="0.25">
      <c r="A21" s="59" t="s">
        <v>35</v>
      </c>
      <c r="B21" s="60"/>
      <c r="C21" s="64">
        <v>248949</v>
      </c>
      <c r="D21" s="65"/>
      <c r="E21" s="65"/>
      <c r="F21" s="65"/>
      <c r="G21" s="65"/>
      <c r="H21" s="65">
        <v>0</v>
      </c>
      <c r="I21" s="65">
        <v>0</v>
      </c>
    </row>
    <row r="22" spans="1:11" x14ac:dyDescent="0.25">
      <c r="A22" s="59" t="s">
        <v>36</v>
      </c>
      <c r="B22" s="60"/>
      <c r="C22" s="64">
        <v>0</v>
      </c>
      <c r="D22" s="65">
        <f t="shared" ref="D22:I22" si="0">C33</f>
        <v>0</v>
      </c>
      <c r="E22" s="65">
        <f t="shared" si="0"/>
        <v>0</v>
      </c>
      <c r="F22" s="65">
        <f t="shared" si="0"/>
        <v>0</v>
      </c>
      <c r="G22" s="65">
        <f t="shared" si="0"/>
        <v>0</v>
      </c>
      <c r="H22" s="65">
        <f t="shared" si="0"/>
        <v>0</v>
      </c>
      <c r="I22" s="65">
        <f t="shared" si="0"/>
        <v>0</v>
      </c>
    </row>
    <row r="23" spans="1:11" x14ac:dyDescent="0.25">
      <c r="A23" s="59" t="s">
        <v>37</v>
      </c>
      <c r="B23" s="60"/>
      <c r="C23" s="64">
        <v>0</v>
      </c>
      <c r="D23" s="65">
        <v>0</v>
      </c>
      <c r="E23" s="65">
        <v>42364</v>
      </c>
      <c r="F23" s="65">
        <v>87944</v>
      </c>
      <c r="G23" s="65">
        <v>90275</v>
      </c>
      <c r="H23" s="65">
        <v>28366</v>
      </c>
      <c r="I23" s="65">
        <v>0</v>
      </c>
      <c r="K23" s="55"/>
    </row>
    <row r="24" spans="1:11" x14ac:dyDescent="0.25">
      <c r="A24" s="59" t="s">
        <v>38</v>
      </c>
      <c r="B24" s="60"/>
      <c r="C24" s="64">
        <v>0</v>
      </c>
      <c r="D24" s="65">
        <v>0</v>
      </c>
      <c r="E24" s="65">
        <v>42364</v>
      </c>
      <c r="F24" s="64">
        <v>87944</v>
      </c>
      <c r="G24" s="65">
        <v>90275</v>
      </c>
      <c r="H24" s="65">
        <v>28366</v>
      </c>
      <c r="I24" s="65">
        <v>0</v>
      </c>
      <c r="K24" s="55"/>
    </row>
    <row r="25" spans="1:11" x14ac:dyDescent="0.25">
      <c r="A25" s="59"/>
      <c r="B25" s="60"/>
      <c r="C25" s="64"/>
      <c r="D25" s="65"/>
      <c r="E25" s="65"/>
      <c r="F25" s="65"/>
      <c r="G25" s="65"/>
      <c r="H25" s="65"/>
      <c r="I25" s="65"/>
    </row>
    <row r="26" spans="1:11" x14ac:dyDescent="0.25">
      <c r="A26" s="59" t="s">
        <v>39</v>
      </c>
      <c r="B26" s="29"/>
      <c r="C26" s="66"/>
      <c r="D26" s="66"/>
      <c r="E26" s="66"/>
      <c r="F26" s="66"/>
      <c r="G26" s="66"/>
      <c r="H26" s="66"/>
      <c r="I26" s="64"/>
    </row>
    <row r="27" spans="1:11" x14ac:dyDescent="0.25">
      <c r="A27" s="67" t="s">
        <v>40</v>
      </c>
      <c r="B27" s="60"/>
      <c r="C27" s="64"/>
      <c r="D27" s="68"/>
      <c r="E27" s="66"/>
      <c r="F27" s="66"/>
      <c r="G27" s="66"/>
      <c r="H27" s="66"/>
      <c r="I27" s="64"/>
    </row>
    <row r="28" spans="1:11" x14ac:dyDescent="0.25">
      <c r="A28" s="69"/>
      <c r="B28" s="70"/>
      <c r="C28" s="64">
        <v>0</v>
      </c>
      <c r="D28" s="65">
        <v>0</v>
      </c>
      <c r="E28" s="65">
        <v>0</v>
      </c>
      <c r="F28" s="65"/>
      <c r="G28" s="65"/>
      <c r="H28" s="65"/>
      <c r="I28" s="65"/>
      <c r="K28" s="55"/>
    </row>
    <row r="29" spans="1:11" x14ac:dyDescent="0.25">
      <c r="A29" s="69"/>
      <c r="B29" s="70"/>
      <c r="C29" s="64"/>
      <c r="D29" s="65"/>
      <c r="E29" s="65"/>
      <c r="F29" s="65"/>
      <c r="G29" s="65"/>
      <c r="H29" s="65"/>
      <c r="I29" s="65"/>
    </row>
    <row r="30" spans="1:11" x14ac:dyDescent="0.25">
      <c r="A30" s="69"/>
      <c r="B30" s="70"/>
      <c r="C30" s="64"/>
      <c r="D30" s="65"/>
      <c r="E30" s="65"/>
      <c r="F30" s="65"/>
      <c r="G30" s="65"/>
      <c r="H30" s="65"/>
      <c r="I30" s="65"/>
      <c r="K30" s="55"/>
    </row>
    <row r="31" spans="1:11" x14ac:dyDescent="0.25">
      <c r="A31" s="59" t="s">
        <v>41</v>
      </c>
      <c r="B31" s="60"/>
      <c r="C31" s="64">
        <f t="shared" ref="C31:I31" si="1">SUM(C28:C30)</f>
        <v>0</v>
      </c>
      <c r="D31" s="64">
        <f t="shared" si="1"/>
        <v>0</v>
      </c>
      <c r="E31" s="64">
        <f t="shared" si="1"/>
        <v>0</v>
      </c>
      <c r="F31" s="64">
        <f t="shared" si="1"/>
        <v>0</v>
      </c>
      <c r="G31" s="64">
        <f t="shared" si="1"/>
        <v>0</v>
      </c>
      <c r="H31" s="64">
        <f t="shared" si="1"/>
        <v>0</v>
      </c>
      <c r="I31" s="64">
        <f t="shared" si="1"/>
        <v>0</v>
      </c>
    </row>
    <row r="32" spans="1:11" x14ac:dyDescent="0.25">
      <c r="A32" s="59"/>
      <c r="B32" s="60"/>
      <c r="C32" s="64"/>
      <c r="D32" s="65"/>
      <c r="E32" s="65"/>
      <c r="F32" s="65"/>
      <c r="G32" s="65"/>
      <c r="H32" s="65"/>
      <c r="I32" s="65"/>
    </row>
    <row r="33" spans="1:9" x14ac:dyDescent="0.25">
      <c r="A33" s="59" t="s">
        <v>42</v>
      </c>
      <c r="B33" s="60"/>
      <c r="C33" s="64">
        <f>+C22+C23-C24+C31</f>
        <v>0</v>
      </c>
      <c r="D33" s="64">
        <f t="shared" ref="D33:I33" si="2">+D22+D23-D24+D31</f>
        <v>0</v>
      </c>
      <c r="E33" s="64">
        <f>+E22+E23-E24+E31</f>
        <v>0</v>
      </c>
      <c r="F33" s="64">
        <f t="shared" si="2"/>
        <v>0</v>
      </c>
      <c r="G33" s="64">
        <f>+G22+G23-G24+G31</f>
        <v>0</v>
      </c>
      <c r="H33" s="64">
        <f>+H22+H23-H24+H31</f>
        <v>0</v>
      </c>
      <c r="I33" s="64">
        <f t="shared" si="2"/>
        <v>0</v>
      </c>
    </row>
    <row r="34" spans="1:9" x14ac:dyDescent="0.25">
      <c r="A34" s="69"/>
      <c r="B34" s="70"/>
      <c r="C34" s="71"/>
      <c r="D34" s="72"/>
      <c r="E34" s="72"/>
      <c r="F34" s="65"/>
      <c r="G34" s="65"/>
      <c r="H34" s="65"/>
      <c r="I34" s="65"/>
    </row>
    <row r="35" spans="1:9" x14ac:dyDescent="0.25">
      <c r="A35" s="59" t="s">
        <v>43</v>
      </c>
      <c r="B35" s="60"/>
      <c r="C35" s="71">
        <v>58800</v>
      </c>
      <c r="D35" s="72">
        <v>135652</v>
      </c>
      <c r="E35" s="72">
        <v>169632</v>
      </c>
      <c r="F35" s="65">
        <v>81645</v>
      </c>
      <c r="G35" s="65">
        <v>90275</v>
      </c>
      <c r="H35" s="65">
        <v>0</v>
      </c>
      <c r="I35" s="65">
        <v>0</v>
      </c>
    </row>
    <row r="36" spans="1:9" x14ac:dyDescent="0.25">
      <c r="A36" s="69"/>
      <c r="B36" s="70"/>
      <c r="C36" s="71"/>
      <c r="D36" s="72"/>
      <c r="E36" s="72"/>
      <c r="F36" s="65"/>
      <c r="G36" s="65"/>
      <c r="H36" s="65"/>
      <c r="I36" s="65"/>
    </row>
    <row r="37" spans="1:9" x14ac:dyDescent="0.25">
      <c r="A37" s="59" t="s">
        <v>44</v>
      </c>
      <c r="B37" s="73"/>
      <c r="C37" s="74">
        <f>C33-C35</f>
        <v>-58800</v>
      </c>
      <c r="D37" s="74">
        <f t="shared" ref="D37:I37" si="3">D33-D35</f>
        <v>-135652</v>
      </c>
      <c r="E37" s="74">
        <f t="shared" si="3"/>
        <v>-169632</v>
      </c>
      <c r="F37" s="75">
        <f t="shared" si="3"/>
        <v>-81645</v>
      </c>
      <c r="G37" s="75">
        <f t="shared" si="3"/>
        <v>-90275</v>
      </c>
      <c r="H37" s="75">
        <f t="shared" si="3"/>
        <v>0</v>
      </c>
      <c r="I37" s="75">
        <f t="shared" si="3"/>
        <v>0</v>
      </c>
    </row>
    <row r="38" spans="1:9" x14ac:dyDescent="0.25">
      <c r="A38" s="76"/>
      <c r="B38" s="76"/>
      <c r="C38" s="77"/>
      <c r="D38" s="77"/>
      <c r="E38" s="77"/>
      <c r="F38" s="77"/>
      <c r="G38" s="77"/>
      <c r="H38" s="77"/>
      <c r="I38" s="77"/>
    </row>
    <row r="39" spans="1:9" x14ac:dyDescent="0.25">
      <c r="A39" s="78" t="s">
        <v>45</v>
      </c>
      <c r="B39" s="28"/>
      <c r="C39" s="79"/>
      <c r="D39" s="79"/>
      <c r="E39" s="79"/>
      <c r="F39" s="79"/>
      <c r="G39" s="79"/>
      <c r="H39" s="79"/>
      <c r="I39" s="79"/>
    </row>
    <row r="40" spans="1:9" x14ac:dyDescent="0.25">
      <c r="A40" s="80" t="s">
        <v>46</v>
      </c>
      <c r="B40" s="70"/>
      <c r="C40" s="72"/>
      <c r="D40" s="72"/>
      <c r="E40" s="72"/>
      <c r="F40" s="72"/>
      <c r="G40" s="72"/>
      <c r="H40" s="72"/>
      <c r="I40" s="72"/>
    </row>
    <row r="41" spans="1:9" x14ac:dyDescent="0.25">
      <c r="A41" s="59"/>
      <c r="B41" s="60"/>
      <c r="C41" s="65"/>
      <c r="D41" s="65"/>
      <c r="E41" s="65"/>
      <c r="F41" s="65"/>
      <c r="G41" s="65"/>
      <c r="H41" s="65"/>
      <c r="I41" s="65"/>
    </row>
    <row r="42" spans="1:9" x14ac:dyDescent="0.25">
      <c r="A42" s="59" t="s">
        <v>47</v>
      </c>
      <c r="B42" s="60"/>
      <c r="C42" s="65"/>
      <c r="D42" s="65"/>
      <c r="E42" s="65"/>
      <c r="F42" s="65"/>
      <c r="G42" s="65"/>
      <c r="H42" s="65"/>
      <c r="I42" s="65"/>
    </row>
    <row r="43" spans="1:9" x14ac:dyDescent="0.25">
      <c r="A43" s="59"/>
      <c r="B43" s="60"/>
      <c r="C43" s="65"/>
      <c r="D43" s="65"/>
      <c r="E43" s="65"/>
      <c r="F43" s="65"/>
      <c r="G43" s="65"/>
      <c r="H43" s="65"/>
      <c r="I43" s="65"/>
    </row>
    <row r="44" spans="1:9" x14ac:dyDescent="0.25">
      <c r="A44" s="112" t="s">
        <v>48</v>
      </c>
      <c r="B44" s="73"/>
      <c r="C44" s="65"/>
      <c r="D44" s="65"/>
      <c r="E44" s="65"/>
      <c r="F44" s="65"/>
      <c r="G44" s="65"/>
      <c r="H44" s="65"/>
      <c r="I44" s="65"/>
    </row>
    <row r="45" spans="1:9" x14ac:dyDescent="0.25">
      <c r="A45" s="113" t="s">
        <v>49</v>
      </c>
      <c r="B45" s="114"/>
      <c r="C45" s="65"/>
      <c r="D45" s="65"/>
      <c r="E45" s="65"/>
      <c r="F45" s="65"/>
      <c r="G45" s="65"/>
      <c r="H45" s="65"/>
      <c r="I45" s="65"/>
    </row>
    <row r="46" spans="1:9" x14ac:dyDescent="0.25">
      <c r="A46" s="6"/>
      <c r="B46" s="6"/>
      <c r="C46" s="6"/>
      <c r="D46" s="6"/>
      <c r="E46" s="6"/>
      <c r="F46" s="6"/>
      <c r="G46" s="6"/>
      <c r="H46" s="6"/>
      <c r="I46" s="6"/>
    </row>
    <row r="47" spans="1:9" x14ac:dyDescent="0.25">
      <c r="A47" s="6"/>
      <c r="B47" s="6"/>
      <c r="C47" s="6"/>
      <c r="D47" s="6"/>
      <c r="E47" s="6"/>
      <c r="F47" s="6"/>
      <c r="G47" s="6"/>
      <c r="H47" s="6"/>
      <c r="I47" s="6"/>
    </row>
  </sheetData>
  <sheetProtection selectLockedCells="1"/>
  <mergeCells count="1">
    <mergeCell ref="A18:I18"/>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5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F5DA98-79F3-4751-8511-0BBE54980EC2}">
  <sheetPr>
    <pageSetUpPr fitToPage="1"/>
  </sheetPr>
  <dimension ref="A1:I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8" t="s">
        <v>376</v>
      </c>
      <c r="I2" s="28"/>
    </row>
    <row r="3" spans="1:9" x14ac:dyDescent="0.25">
      <c r="A3" s="6" t="s">
        <v>4</v>
      </c>
      <c r="B3" s="28" t="s">
        <v>358</v>
      </c>
      <c r="C3" s="28"/>
      <c r="D3" s="28"/>
      <c r="E3" s="7"/>
      <c r="F3" s="6"/>
      <c r="G3" s="57" t="s">
        <v>6</v>
      </c>
      <c r="H3" s="29" t="s">
        <v>375</v>
      </c>
      <c r="I3" s="29"/>
    </row>
    <row r="4" spans="1:9" x14ac:dyDescent="0.25">
      <c r="A4" s="6" t="s">
        <v>8</v>
      </c>
      <c r="B4" s="28" t="s">
        <v>404</v>
      </c>
      <c r="C4" s="28"/>
      <c r="D4" s="28"/>
      <c r="E4" s="7"/>
      <c r="F4" s="6"/>
      <c r="G4" s="57" t="s">
        <v>10</v>
      </c>
      <c r="H4" s="28" t="s">
        <v>11</v>
      </c>
      <c r="I4" s="28"/>
    </row>
    <row r="5" spans="1:9" x14ac:dyDescent="0.25">
      <c r="A5" s="6" t="s">
        <v>12</v>
      </c>
      <c r="B5" s="28" t="s">
        <v>143</v>
      </c>
      <c r="C5" s="29"/>
      <c r="D5" s="29"/>
      <c r="E5" s="7"/>
      <c r="F5" s="6"/>
      <c r="G5" s="57" t="s">
        <v>14</v>
      </c>
      <c r="H5" s="27" t="s">
        <v>407</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6" t="s">
        <v>406</v>
      </c>
      <c r="B9" s="6"/>
      <c r="C9" s="7"/>
      <c r="D9" s="7"/>
      <c r="E9" s="7"/>
      <c r="F9" s="7"/>
      <c r="G9" s="7"/>
      <c r="H9" s="7"/>
      <c r="I9" s="7"/>
    </row>
    <row r="10" spans="1:9" x14ac:dyDescent="0.25">
      <c r="A10" s="6" t="s">
        <v>405</v>
      </c>
      <c r="B10" s="6"/>
      <c r="C10" s="7"/>
      <c r="D10" s="7"/>
      <c r="E10" s="7"/>
      <c r="F10" s="7"/>
      <c r="G10" s="7"/>
      <c r="H10" s="7"/>
      <c r="I10" s="7"/>
    </row>
    <row r="11" spans="1:9" x14ac:dyDescent="0.25">
      <c r="A11" s="6" t="s">
        <v>18</v>
      </c>
      <c r="B11" s="6"/>
      <c r="C11" s="6"/>
      <c r="D11" s="7"/>
      <c r="E11" s="7"/>
      <c r="F11" s="7"/>
      <c r="G11" s="7"/>
      <c r="H11" s="7"/>
      <c r="I11" s="7"/>
    </row>
    <row r="12" spans="1:9" x14ac:dyDescent="0.25">
      <c r="A12" s="7" t="s">
        <v>370</v>
      </c>
      <c r="B12" s="6"/>
      <c r="C12" s="7"/>
      <c r="D12" s="7"/>
      <c r="E12" s="7"/>
      <c r="F12" s="7"/>
      <c r="G12" s="7"/>
      <c r="H12" s="7"/>
      <c r="I12" s="7"/>
    </row>
    <row r="13" spans="1:9" x14ac:dyDescent="0.25">
      <c r="A13" s="6" t="s">
        <v>20</v>
      </c>
      <c r="B13" s="6"/>
      <c r="C13" s="7"/>
      <c r="D13" s="6"/>
      <c r="E13" s="7"/>
      <c r="F13" s="7"/>
      <c r="G13" s="7"/>
      <c r="H13" s="7"/>
      <c r="I13" s="7"/>
    </row>
    <row r="14" spans="1:9" x14ac:dyDescent="0.25">
      <c r="A14" s="7" t="s">
        <v>404</v>
      </c>
      <c r="B14" s="6"/>
      <c r="C14" s="7"/>
      <c r="D14" s="7"/>
      <c r="E14" s="7"/>
      <c r="F14" s="7"/>
      <c r="G14" s="7"/>
      <c r="H14" s="7"/>
      <c r="I14" s="7"/>
    </row>
    <row r="15" spans="1:9" x14ac:dyDescent="0.25">
      <c r="A15" s="5" t="s">
        <v>22</v>
      </c>
      <c r="B15" s="6"/>
      <c r="C15" s="7"/>
      <c r="D15" s="7"/>
      <c r="E15" s="7"/>
      <c r="F15" s="7"/>
      <c r="G15" s="7"/>
      <c r="H15" s="7"/>
      <c r="I15" s="7"/>
    </row>
    <row r="16" spans="1:9" x14ac:dyDescent="0.25">
      <c r="A16" s="6"/>
      <c r="B16" s="6"/>
      <c r="C16" s="7"/>
      <c r="D16" s="7"/>
      <c r="E16" s="7"/>
      <c r="F16" s="7"/>
      <c r="G16" s="7"/>
      <c r="H16" s="7"/>
      <c r="I16" s="7"/>
    </row>
    <row r="17" spans="1:9" x14ac:dyDescent="0.25">
      <c r="A17" s="5" t="s">
        <v>23</v>
      </c>
      <c r="B17" s="6"/>
      <c r="C17" s="7"/>
      <c r="D17" s="7"/>
      <c r="E17" s="7"/>
      <c r="F17" s="7"/>
      <c r="G17" s="7"/>
      <c r="H17" s="7"/>
      <c r="I17" s="7"/>
    </row>
    <row r="18" spans="1:9" x14ac:dyDescent="0.25">
      <c r="A18" s="7"/>
      <c r="B18" s="7"/>
      <c r="C18" s="7"/>
      <c r="D18" s="7"/>
      <c r="E18" s="7"/>
      <c r="F18" s="7"/>
      <c r="G18" s="7"/>
      <c r="H18" s="7"/>
      <c r="I18" s="7"/>
    </row>
    <row r="19" spans="1:9" ht="13" x14ac:dyDescent="0.3">
      <c r="A19" s="119" t="s">
        <v>25</v>
      </c>
      <c r="B19" s="120"/>
      <c r="C19" s="120"/>
      <c r="D19" s="120"/>
      <c r="E19" s="120"/>
      <c r="F19" s="120"/>
      <c r="G19" s="120"/>
      <c r="H19" s="120"/>
      <c r="I19" s="121"/>
    </row>
    <row r="20" spans="1:9" x14ac:dyDescent="0.25">
      <c r="A20" s="59"/>
      <c r="B20" s="60"/>
      <c r="C20" s="61" t="s">
        <v>26</v>
      </c>
      <c r="D20" s="61" t="s">
        <v>27</v>
      </c>
      <c r="E20" s="61" t="s">
        <v>28</v>
      </c>
      <c r="F20" s="61" t="s">
        <v>29</v>
      </c>
      <c r="G20" s="61" t="s">
        <v>30</v>
      </c>
      <c r="H20" s="61" t="s">
        <v>31</v>
      </c>
      <c r="I20" s="61" t="s">
        <v>32</v>
      </c>
    </row>
    <row r="21" spans="1:9" x14ac:dyDescent="0.25">
      <c r="A21" s="59"/>
      <c r="B21" s="60"/>
      <c r="C21" s="62" t="s">
        <v>33</v>
      </c>
      <c r="D21" s="63" t="s">
        <v>33</v>
      </c>
      <c r="E21" s="62" t="s">
        <v>33</v>
      </c>
      <c r="F21" s="62" t="s">
        <v>33</v>
      </c>
      <c r="G21" s="62" t="s">
        <v>34</v>
      </c>
      <c r="H21" s="62" t="s">
        <v>34</v>
      </c>
      <c r="I21" s="62" t="s">
        <v>34</v>
      </c>
    </row>
    <row r="22" spans="1:9" x14ac:dyDescent="0.25">
      <c r="A22" s="59" t="s">
        <v>35</v>
      </c>
      <c r="B22" s="60"/>
      <c r="C22" s="64">
        <v>559990</v>
      </c>
      <c r="D22" s="65"/>
      <c r="E22" s="65"/>
      <c r="F22" s="65"/>
      <c r="G22" s="65"/>
      <c r="H22" s="65"/>
      <c r="I22" s="65"/>
    </row>
    <row r="23" spans="1:9" x14ac:dyDescent="0.25">
      <c r="A23" s="59" t="s">
        <v>36</v>
      </c>
      <c r="B23" s="60"/>
      <c r="C23" s="64">
        <v>0</v>
      </c>
      <c r="D23" s="65">
        <f t="shared" ref="D23:I23" si="0">C34</f>
        <v>0</v>
      </c>
      <c r="E23" s="65">
        <f t="shared" si="0"/>
        <v>0</v>
      </c>
      <c r="F23" s="65">
        <f t="shared" si="0"/>
        <v>31333</v>
      </c>
      <c r="G23" s="65">
        <f t="shared" si="0"/>
        <v>0</v>
      </c>
      <c r="H23" s="65">
        <f t="shared" si="0"/>
        <v>0</v>
      </c>
      <c r="I23" s="65">
        <f t="shared" si="0"/>
        <v>0</v>
      </c>
    </row>
    <row r="24" spans="1:9" x14ac:dyDescent="0.25">
      <c r="A24" s="59" t="s">
        <v>37</v>
      </c>
      <c r="B24" s="60"/>
      <c r="C24" s="64">
        <v>0</v>
      </c>
      <c r="D24" s="65">
        <v>183957</v>
      </c>
      <c r="E24" s="65">
        <v>143217</v>
      </c>
      <c r="F24" s="65">
        <v>232805</v>
      </c>
      <c r="G24" s="65"/>
      <c r="H24" s="65"/>
      <c r="I24" s="65"/>
    </row>
    <row r="25" spans="1:9" x14ac:dyDescent="0.25">
      <c r="A25" s="59" t="s">
        <v>38</v>
      </c>
      <c r="B25" s="60"/>
      <c r="C25" s="64">
        <v>0</v>
      </c>
      <c r="D25" s="65">
        <v>183957</v>
      </c>
      <c r="E25" s="65">
        <v>111884</v>
      </c>
      <c r="F25" s="64">
        <v>264138</v>
      </c>
      <c r="G25" s="65"/>
      <c r="H25" s="65"/>
      <c r="I25" s="65"/>
    </row>
    <row r="26" spans="1:9" x14ac:dyDescent="0.25">
      <c r="A26" s="59"/>
      <c r="B26" s="60"/>
      <c r="C26" s="64"/>
      <c r="D26" s="65"/>
      <c r="E26" s="65"/>
      <c r="F26" s="65"/>
      <c r="G26" s="65"/>
      <c r="H26" s="65"/>
      <c r="I26" s="65"/>
    </row>
    <row r="27" spans="1:9" x14ac:dyDescent="0.25">
      <c r="A27" s="59" t="s">
        <v>39</v>
      </c>
      <c r="B27" s="29"/>
      <c r="C27" s="66"/>
      <c r="D27" s="66"/>
      <c r="E27" s="66"/>
      <c r="F27" s="66"/>
      <c r="G27" s="66"/>
      <c r="H27" s="66"/>
      <c r="I27" s="64"/>
    </row>
    <row r="28" spans="1:9" x14ac:dyDescent="0.25">
      <c r="A28" s="67" t="s">
        <v>40</v>
      </c>
      <c r="B28" s="60"/>
      <c r="C28" s="64"/>
      <c r="D28" s="68"/>
      <c r="E28" s="66"/>
      <c r="F28" s="66"/>
      <c r="G28" s="66"/>
      <c r="H28" s="66"/>
      <c r="I28" s="64"/>
    </row>
    <row r="29" spans="1:9" x14ac:dyDescent="0.25">
      <c r="A29" s="69"/>
      <c r="B29" s="70"/>
      <c r="C29" s="64">
        <v>0</v>
      </c>
      <c r="D29" s="65">
        <v>0</v>
      </c>
      <c r="E29" s="65">
        <v>0</v>
      </c>
      <c r="F29" s="65">
        <v>0</v>
      </c>
      <c r="G29" s="65"/>
      <c r="H29" s="65"/>
      <c r="I29" s="65"/>
    </row>
    <row r="30" spans="1:9" x14ac:dyDescent="0.25">
      <c r="A30" s="69"/>
      <c r="B30" s="70"/>
      <c r="C30" s="64"/>
      <c r="D30" s="65"/>
      <c r="E30" s="65"/>
      <c r="F30" s="65"/>
      <c r="G30" s="65"/>
      <c r="H30" s="65"/>
      <c r="I30" s="65"/>
    </row>
    <row r="31" spans="1:9" x14ac:dyDescent="0.25">
      <c r="A31" s="69"/>
      <c r="B31" s="70"/>
      <c r="C31" s="64"/>
      <c r="D31" s="65"/>
      <c r="E31" s="65"/>
      <c r="F31" s="65"/>
      <c r="G31" s="65"/>
      <c r="H31" s="65"/>
      <c r="I31" s="65"/>
    </row>
    <row r="32" spans="1:9" x14ac:dyDescent="0.25">
      <c r="A32" s="59" t="s">
        <v>41</v>
      </c>
      <c r="B32" s="60"/>
      <c r="C32" s="64">
        <f t="shared" ref="C32:I32" si="1">SUM(C29:C31)</f>
        <v>0</v>
      </c>
      <c r="D32" s="64">
        <f t="shared" si="1"/>
        <v>0</v>
      </c>
      <c r="E32" s="64">
        <f t="shared" si="1"/>
        <v>0</v>
      </c>
      <c r="F32" s="64">
        <f t="shared" si="1"/>
        <v>0</v>
      </c>
      <c r="G32" s="64">
        <f t="shared" si="1"/>
        <v>0</v>
      </c>
      <c r="H32" s="64">
        <f t="shared" si="1"/>
        <v>0</v>
      </c>
      <c r="I32" s="64">
        <f t="shared" si="1"/>
        <v>0</v>
      </c>
    </row>
    <row r="33" spans="1:9" x14ac:dyDescent="0.25">
      <c r="A33" s="59"/>
      <c r="B33" s="60"/>
      <c r="C33" s="64"/>
      <c r="D33" s="65"/>
      <c r="E33" s="65"/>
      <c r="F33" s="65"/>
      <c r="G33" s="65"/>
      <c r="H33" s="65"/>
      <c r="I33" s="65"/>
    </row>
    <row r="34" spans="1:9" x14ac:dyDescent="0.25">
      <c r="A34" s="59" t="s">
        <v>42</v>
      </c>
      <c r="B34" s="60"/>
      <c r="C34" s="64">
        <f t="shared" ref="C34:I34" si="2">+C23+C24-C25+C32</f>
        <v>0</v>
      </c>
      <c r="D34" s="64">
        <f t="shared" si="2"/>
        <v>0</v>
      </c>
      <c r="E34" s="64">
        <f t="shared" si="2"/>
        <v>31333</v>
      </c>
      <c r="F34" s="64">
        <f t="shared" si="2"/>
        <v>0</v>
      </c>
      <c r="G34" s="64">
        <f t="shared" si="2"/>
        <v>0</v>
      </c>
      <c r="H34" s="64">
        <f t="shared" si="2"/>
        <v>0</v>
      </c>
      <c r="I34" s="64">
        <f t="shared" si="2"/>
        <v>0</v>
      </c>
    </row>
    <row r="35" spans="1:9" x14ac:dyDescent="0.25">
      <c r="A35" s="69"/>
      <c r="B35" s="70"/>
      <c r="C35" s="71"/>
      <c r="D35" s="72"/>
      <c r="E35" s="72"/>
      <c r="F35" s="65"/>
      <c r="G35" s="65"/>
      <c r="H35" s="65"/>
      <c r="I35" s="65"/>
    </row>
    <row r="36" spans="1:9" x14ac:dyDescent="0.25">
      <c r="A36" s="59" t="s">
        <v>43</v>
      </c>
      <c r="B36" s="60"/>
      <c r="C36" s="71">
        <v>0</v>
      </c>
      <c r="D36" s="72">
        <v>324141</v>
      </c>
      <c r="E36" s="72">
        <v>189915</v>
      </c>
      <c r="F36" s="65">
        <v>0</v>
      </c>
      <c r="G36" s="65"/>
      <c r="H36" s="65"/>
      <c r="I36" s="65"/>
    </row>
    <row r="37" spans="1:9" x14ac:dyDescent="0.25">
      <c r="A37" s="69"/>
      <c r="B37" s="70"/>
      <c r="C37" s="71"/>
      <c r="D37" s="72"/>
      <c r="E37" s="72"/>
      <c r="F37" s="65"/>
      <c r="G37" s="65"/>
      <c r="H37" s="65"/>
      <c r="I37" s="65"/>
    </row>
    <row r="38" spans="1:9" x14ac:dyDescent="0.25">
      <c r="A38" s="59" t="s">
        <v>44</v>
      </c>
      <c r="B38" s="73"/>
      <c r="C38" s="74">
        <f t="shared" ref="C38:I38" si="3">C34-C36</f>
        <v>0</v>
      </c>
      <c r="D38" s="74">
        <f t="shared" si="3"/>
        <v>-324141</v>
      </c>
      <c r="E38" s="74">
        <f t="shared" si="3"/>
        <v>-158582</v>
      </c>
      <c r="F38" s="75">
        <f t="shared" si="3"/>
        <v>0</v>
      </c>
      <c r="G38" s="75">
        <f t="shared" si="3"/>
        <v>0</v>
      </c>
      <c r="H38" s="75">
        <f t="shared" si="3"/>
        <v>0</v>
      </c>
      <c r="I38" s="75">
        <f t="shared" si="3"/>
        <v>0</v>
      </c>
    </row>
    <row r="39" spans="1:9" x14ac:dyDescent="0.25">
      <c r="A39" s="76"/>
      <c r="B39" s="76"/>
      <c r="C39" s="77"/>
      <c r="D39" s="77"/>
      <c r="E39" s="77"/>
      <c r="F39" s="77"/>
      <c r="G39" s="77"/>
      <c r="H39" s="77"/>
      <c r="I39" s="77"/>
    </row>
    <row r="40" spans="1:9" x14ac:dyDescent="0.25">
      <c r="A40" s="78" t="s">
        <v>45</v>
      </c>
      <c r="B40" s="28"/>
      <c r="C40" s="79"/>
      <c r="D40" s="79"/>
      <c r="E40" s="79"/>
      <c r="F40" s="79"/>
      <c r="G40" s="79"/>
      <c r="H40" s="79"/>
      <c r="I40" s="79"/>
    </row>
    <row r="41" spans="1:9" x14ac:dyDescent="0.25">
      <c r="A41" s="80" t="s">
        <v>46</v>
      </c>
      <c r="B41" s="70"/>
      <c r="C41" s="72"/>
      <c r="D41" s="72"/>
      <c r="E41" s="72"/>
      <c r="F41" s="72"/>
      <c r="G41" s="72"/>
      <c r="H41" s="72"/>
      <c r="I41" s="72"/>
    </row>
    <row r="42" spans="1:9" x14ac:dyDescent="0.25">
      <c r="A42" s="59"/>
      <c r="B42" s="60"/>
      <c r="C42" s="65"/>
      <c r="D42" s="65"/>
      <c r="E42" s="65"/>
      <c r="F42" s="65"/>
      <c r="G42" s="65"/>
      <c r="H42" s="65"/>
      <c r="I42" s="65"/>
    </row>
    <row r="43" spans="1:9" x14ac:dyDescent="0.25">
      <c r="A43" s="59" t="s">
        <v>47</v>
      </c>
      <c r="B43" s="60"/>
      <c r="C43" s="65"/>
      <c r="D43" s="65"/>
      <c r="E43" s="65"/>
      <c r="F43" s="65"/>
      <c r="G43" s="65"/>
      <c r="H43" s="65"/>
      <c r="I43" s="65"/>
    </row>
    <row r="44" spans="1:9" x14ac:dyDescent="0.25">
      <c r="A44" s="59"/>
      <c r="B44" s="60"/>
      <c r="C44" s="65"/>
      <c r="D44" s="65"/>
      <c r="E44" s="65"/>
      <c r="F44" s="65"/>
      <c r="G44" s="65"/>
      <c r="H44" s="65"/>
      <c r="I44" s="65"/>
    </row>
    <row r="45" spans="1:9" x14ac:dyDescent="0.25">
      <c r="A45" s="112" t="s">
        <v>48</v>
      </c>
      <c r="B45" s="73"/>
      <c r="C45" s="65"/>
      <c r="D45" s="65"/>
      <c r="E45" s="65"/>
      <c r="F45" s="65"/>
      <c r="G45" s="65"/>
      <c r="H45" s="65"/>
      <c r="I45" s="65"/>
    </row>
    <row r="46" spans="1:9" x14ac:dyDescent="0.25">
      <c r="A46" s="113" t="s">
        <v>49</v>
      </c>
      <c r="B46" s="114"/>
      <c r="C46" s="65"/>
      <c r="D46" s="65"/>
      <c r="E46" s="65"/>
      <c r="F46" s="65"/>
      <c r="G46" s="65"/>
      <c r="H46" s="65"/>
      <c r="I46" s="65"/>
    </row>
    <row r="47" spans="1:9" x14ac:dyDescent="0.25">
      <c r="A47" s="6"/>
      <c r="B47" s="6"/>
      <c r="C47" s="6"/>
      <c r="D47" s="6"/>
      <c r="E47" s="6"/>
      <c r="F47" s="6"/>
      <c r="G47" s="6"/>
      <c r="H47" s="6"/>
      <c r="I47" s="6"/>
    </row>
  </sheetData>
  <sheetProtection selectLockedCells="1"/>
  <mergeCells count="1">
    <mergeCell ref="A19:I19"/>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5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464833-39A4-405F-9643-41A9E5D59E81}">
  <sheetPr>
    <pageSetUpPr fitToPage="1"/>
  </sheetPr>
  <dimension ref="A1:I47"/>
  <sheetViews>
    <sheetView zoomScaleNormal="100" workbookViewId="0">
      <selection activeCell="H5" sqref="H5"/>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8" t="s">
        <v>79</v>
      </c>
      <c r="I2" s="28"/>
    </row>
    <row r="3" spans="1:9" x14ac:dyDescent="0.25">
      <c r="A3" s="6" t="s">
        <v>4</v>
      </c>
      <c r="B3" s="28" t="s">
        <v>5</v>
      </c>
      <c r="C3" s="28"/>
      <c r="D3" s="28"/>
      <c r="E3" s="7"/>
      <c r="F3" s="6"/>
      <c r="G3" s="57" t="s">
        <v>6</v>
      </c>
      <c r="H3" s="29" t="s">
        <v>124</v>
      </c>
      <c r="I3" s="29"/>
    </row>
    <row r="4" spans="1:9" x14ac:dyDescent="0.25">
      <c r="A4" s="6" t="s">
        <v>8</v>
      </c>
      <c r="B4" s="28" t="s">
        <v>125</v>
      </c>
      <c r="C4" s="28"/>
      <c r="D4" s="28"/>
      <c r="E4" s="7"/>
      <c r="F4" s="6"/>
      <c r="G4" s="57" t="s">
        <v>10</v>
      </c>
      <c r="H4" s="28" t="s">
        <v>11</v>
      </c>
      <c r="I4" s="28"/>
    </row>
    <row r="5" spans="1:9" x14ac:dyDescent="0.25">
      <c r="A5" s="6" t="s">
        <v>12</v>
      </c>
      <c r="B5" s="28" t="s">
        <v>92</v>
      </c>
      <c r="C5" s="29"/>
      <c r="D5" s="29"/>
      <c r="E5" s="7"/>
      <c r="F5" s="6"/>
      <c r="G5" s="57" t="s">
        <v>14</v>
      </c>
      <c r="H5" s="29" t="s">
        <v>642</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6" t="s">
        <v>126</v>
      </c>
      <c r="B9" s="6"/>
      <c r="C9" s="7"/>
      <c r="D9" s="7"/>
      <c r="E9" s="7"/>
      <c r="F9" s="7"/>
      <c r="G9" s="7"/>
      <c r="H9" s="7"/>
      <c r="I9" s="7"/>
    </row>
    <row r="10" spans="1:9" x14ac:dyDescent="0.25">
      <c r="A10" s="6" t="s">
        <v>127</v>
      </c>
      <c r="B10" s="6"/>
      <c r="C10" s="7"/>
      <c r="D10" s="7"/>
      <c r="E10" s="7"/>
      <c r="F10" s="7"/>
      <c r="G10" s="7"/>
      <c r="H10" s="7"/>
      <c r="I10" s="7"/>
    </row>
    <row r="11" spans="1:9" x14ac:dyDescent="0.25">
      <c r="A11" s="6" t="s">
        <v>18</v>
      </c>
      <c r="B11" s="6"/>
      <c r="C11" s="7"/>
      <c r="D11" s="7"/>
      <c r="E11" s="7"/>
      <c r="F11" s="7"/>
      <c r="G11" s="7"/>
      <c r="H11" s="7"/>
      <c r="I11" s="7"/>
    </row>
    <row r="12" spans="1:9" x14ac:dyDescent="0.25">
      <c r="A12" s="6" t="s">
        <v>85</v>
      </c>
      <c r="B12" s="6"/>
      <c r="C12" s="7"/>
      <c r="D12" s="7"/>
      <c r="E12" s="7"/>
      <c r="F12" s="7"/>
      <c r="G12" s="7"/>
      <c r="H12" s="7"/>
      <c r="I12" s="7"/>
    </row>
    <row r="13" spans="1:9" x14ac:dyDescent="0.25">
      <c r="A13" s="6" t="s">
        <v>20</v>
      </c>
      <c r="B13" s="6"/>
      <c r="C13" s="7"/>
      <c r="D13" s="7"/>
      <c r="E13" s="7"/>
      <c r="F13" s="7"/>
      <c r="G13" s="7"/>
      <c r="H13" s="7"/>
      <c r="I13" s="7"/>
    </row>
    <row r="14" spans="1:9" x14ac:dyDescent="0.25">
      <c r="A14" s="5" t="s">
        <v>128</v>
      </c>
      <c r="B14" s="6"/>
      <c r="C14" s="7"/>
      <c r="D14" s="7"/>
      <c r="E14" s="7"/>
      <c r="F14" s="7"/>
      <c r="G14" s="7"/>
      <c r="H14" s="7"/>
      <c r="I14" s="7"/>
    </row>
    <row r="15" spans="1:9" x14ac:dyDescent="0.25">
      <c r="A15" s="5" t="s">
        <v>22</v>
      </c>
      <c r="B15" s="6"/>
      <c r="C15" s="7"/>
      <c r="D15" s="7"/>
      <c r="E15" s="7"/>
      <c r="F15" s="7"/>
      <c r="G15" s="7"/>
      <c r="H15" s="7"/>
      <c r="I15" s="7"/>
    </row>
    <row r="16" spans="1:9" x14ac:dyDescent="0.25">
      <c r="A16" s="6"/>
      <c r="B16" s="6"/>
      <c r="C16" s="7"/>
      <c r="D16" s="7"/>
      <c r="E16" s="7"/>
      <c r="F16" s="7"/>
      <c r="G16" s="7"/>
      <c r="H16" s="7"/>
      <c r="I16" s="7"/>
    </row>
    <row r="17" spans="1:9" x14ac:dyDescent="0.25">
      <c r="A17" s="5" t="s">
        <v>23</v>
      </c>
      <c r="B17" s="6"/>
      <c r="C17" s="7"/>
      <c r="D17" s="7"/>
      <c r="E17" s="7"/>
      <c r="F17" s="7"/>
      <c r="G17" s="7"/>
      <c r="H17" s="7"/>
      <c r="I17" s="7"/>
    </row>
    <row r="18" spans="1:9" x14ac:dyDescent="0.25">
      <c r="A18" s="7"/>
      <c r="B18" s="7"/>
      <c r="C18" s="7"/>
      <c r="D18" s="7"/>
      <c r="E18" s="7"/>
      <c r="F18" s="7"/>
      <c r="G18" s="7"/>
      <c r="H18" s="7"/>
      <c r="I18" s="7"/>
    </row>
    <row r="19" spans="1:9" ht="13" x14ac:dyDescent="0.3">
      <c r="A19" s="119" t="s">
        <v>25</v>
      </c>
      <c r="B19" s="120"/>
      <c r="C19" s="120"/>
      <c r="D19" s="120"/>
      <c r="E19" s="120"/>
      <c r="F19" s="120"/>
      <c r="G19" s="120"/>
      <c r="H19" s="120"/>
      <c r="I19" s="121"/>
    </row>
    <row r="20" spans="1:9" x14ac:dyDescent="0.25">
      <c r="A20" s="59"/>
      <c r="B20" s="60"/>
      <c r="C20" s="61" t="s">
        <v>26</v>
      </c>
      <c r="D20" s="61" t="s">
        <v>27</v>
      </c>
      <c r="E20" s="61" t="s">
        <v>28</v>
      </c>
      <c r="F20" s="61" t="s">
        <v>29</v>
      </c>
      <c r="G20" s="61" t="s">
        <v>30</v>
      </c>
      <c r="H20" s="61" t="s">
        <v>31</v>
      </c>
      <c r="I20" s="61" t="s">
        <v>32</v>
      </c>
    </row>
    <row r="21" spans="1:9" x14ac:dyDescent="0.25">
      <c r="A21" s="59"/>
      <c r="B21" s="60"/>
      <c r="C21" s="62" t="s">
        <v>33</v>
      </c>
      <c r="D21" s="63" t="s">
        <v>33</v>
      </c>
      <c r="E21" s="62" t="s">
        <v>33</v>
      </c>
      <c r="F21" s="62" t="s">
        <v>33</v>
      </c>
      <c r="G21" s="62" t="s">
        <v>34</v>
      </c>
      <c r="H21" s="62" t="s">
        <v>34</v>
      </c>
      <c r="I21" s="62" t="s">
        <v>34</v>
      </c>
    </row>
    <row r="22" spans="1:9" x14ac:dyDescent="0.25">
      <c r="A22" s="59" t="s">
        <v>35</v>
      </c>
      <c r="B22" s="60"/>
      <c r="C22" s="64">
        <v>608000</v>
      </c>
      <c r="D22" s="65"/>
      <c r="E22" s="65"/>
      <c r="F22" s="65"/>
      <c r="G22" s="65"/>
      <c r="H22" s="65"/>
      <c r="I22" s="65"/>
    </row>
    <row r="23" spans="1:9" x14ac:dyDescent="0.25">
      <c r="A23" s="59" t="s">
        <v>36</v>
      </c>
      <c r="B23" s="60"/>
      <c r="C23" s="64">
        <v>0</v>
      </c>
      <c r="D23" s="65">
        <f t="shared" ref="D23:I23" si="0">C34</f>
        <v>5067</v>
      </c>
      <c r="E23" s="65">
        <f t="shared" si="0"/>
        <v>37884</v>
      </c>
      <c r="F23" s="65">
        <f t="shared" si="0"/>
        <v>33673</v>
      </c>
      <c r="G23" s="65">
        <f t="shared" si="0"/>
        <v>0</v>
      </c>
      <c r="H23" s="65">
        <f t="shared" si="0"/>
        <v>0</v>
      </c>
      <c r="I23" s="65">
        <f t="shared" si="0"/>
        <v>0</v>
      </c>
    </row>
    <row r="24" spans="1:9" x14ac:dyDescent="0.25">
      <c r="A24" s="59" t="s">
        <v>37</v>
      </c>
      <c r="B24" s="60"/>
      <c r="C24" s="64">
        <v>12178</v>
      </c>
      <c r="D24" s="65">
        <v>110517</v>
      </c>
      <c r="E24" s="65">
        <v>185666</v>
      </c>
      <c r="F24" s="65">
        <v>169883</v>
      </c>
      <c r="G24" s="65">
        <v>129756</v>
      </c>
      <c r="H24" s="65">
        <v>0</v>
      </c>
      <c r="I24" s="65">
        <v>0</v>
      </c>
    </row>
    <row r="25" spans="1:9" x14ac:dyDescent="0.25">
      <c r="A25" s="59" t="s">
        <v>38</v>
      </c>
      <c r="B25" s="60"/>
      <c r="C25" s="64">
        <v>7111</v>
      </c>
      <c r="D25" s="65">
        <v>77700</v>
      </c>
      <c r="E25" s="65">
        <v>189877</v>
      </c>
      <c r="F25" s="64">
        <v>203556</v>
      </c>
      <c r="G25" s="65">
        <v>129756</v>
      </c>
      <c r="H25" s="65">
        <v>0</v>
      </c>
      <c r="I25" s="65">
        <v>0</v>
      </c>
    </row>
    <row r="26" spans="1:9" x14ac:dyDescent="0.25">
      <c r="A26" s="59"/>
      <c r="B26" s="60"/>
      <c r="C26" s="64"/>
      <c r="D26" s="65"/>
      <c r="E26" s="65"/>
      <c r="F26" s="65"/>
      <c r="G26" s="65"/>
      <c r="H26" s="65"/>
      <c r="I26" s="65"/>
    </row>
    <row r="27" spans="1:9" x14ac:dyDescent="0.25">
      <c r="A27" s="59" t="s">
        <v>39</v>
      </c>
      <c r="B27" s="29"/>
      <c r="C27" s="66"/>
      <c r="D27" s="66"/>
      <c r="E27" s="66"/>
      <c r="F27" s="66"/>
      <c r="G27" s="66"/>
      <c r="H27" s="66"/>
      <c r="I27" s="64"/>
    </row>
    <row r="28" spans="1:9" x14ac:dyDescent="0.25">
      <c r="A28" s="67" t="s">
        <v>40</v>
      </c>
      <c r="B28" s="60"/>
      <c r="C28" s="64"/>
      <c r="D28" s="68"/>
      <c r="E28" s="66"/>
      <c r="F28" s="66"/>
      <c r="G28" s="66"/>
      <c r="H28" s="66"/>
      <c r="I28" s="64"/>
    </row>
    <row r="29" spans="1:9" x14ac:dyDescent="0.25">
      <c r="A29" s="69"/>
      <c r="B29" s="70"/>
      <c r="C29" s="64">
        <v>0</v>
      </c>
      <c r="D29" s="65">
        <v>0</v>
      </c>
      <c r="E29" s="65">
        <v>0</v>
      </c>
      <c r="F29" s="65">
        <v>0</v>
      </c>
      <c r="G29" s="65"/>
      <c r="H29" s="65"/>
      <c r="I29" s="65"/>
    </row>
    <row r="30" spans="1:9" x14ac:dyDescent="0.25">
      <c r="A30" s="69"/>
      <c r="B30" s="70"/>
      <c r="C30" s="64"/>
      <c r="D30" s="65"/>
      <c r="E30" s="65"/>
      <c r="F30" s="65"/>
      <c r="G30" s="65"/>
      <c r="H30" s="65"/>
      <c r="I30" s="65"/>
    </row>
    <row r="31" spans="1:9" x14ac:dyDescent="0.25">
      <c r="A31" s="69"/>
      <c r="B31" s="70"/>
      <c r="C31" s="64"/>
      <c r="D31" s="65"/>
      <c r="E31" s="65"/>
      <c r="F31" s="65"/>
      <c r="G31" s="65"/>
      <c r="H31" s="65"/>
      <c r="I31" s="65"/>
    </row>
    <row r="32" spans="1:9" x14ac:dyDescent="0.25">
      <c r="A32" s="59" t="s">
        <v>41</v>
      </c>
      <c r="B32" s="60"/>
      <c r="C32" s="64">
        <f t="shared" ref="C32:I32" si="1">SUM(C29:C31)</f>
        <v>0</v>
      </c>
      <c r="D32" s="64">
        <f t="shared" si="1"/>
        <v>0</v>
      </c>
      <c r="E32" s="64">
        <f t="shared" si="1"/>
        <v>0</v>
      </c>
      <c r="F32" s="64">
        <f t="shared" si="1"/>
        <v>0</v>
      </c>
      <c r="G32" s="64">
        <f t="shared" si="1"/>
        <v>0</v>
      </c>
      <c r="H32" s="64">
        <f t="shared" si="1"/>
        <v>0</v>
      </c>
      <c r="I32" s="64">
        <f t="shared" si="1"/>
        <v>0</v>
      </c>
    </row>
    <row r="33" spans="1:9" x14ac:dyDescent="0.25">
      <c r="A33" s="59"/>
      <c r="B33" s="60"/>
      <c r="C33" s="64"/>
      <c r="D33" s="65"/>
      <c r="E33" s="65"/>
      <c r="F33" s="65"/>
      <c r="G33" s="65"/>
      <c r="H33" s="65"/>
      <c r="I33" s="65"/>
    </row>
    <row r="34" spans="1:9" x14ac:dyDescent="0.25">
      <c r="A34" s="59" t="s">
        <v>42</v>
      </c>
      <c r="B34" s="60"/>
      <c r="C34" s="64">
        <f>+C23+C24-C25+C32</f>
        <v>5067</v>
      </c>
      <c r="D34" s="64">
        <f t="shared" ref="D34:I34" si="2">+D23+D24-D25+D32</f>
        <v>37884</v>
      </c>
      <c r="E34" s="64">
        <f>+E23+E24-E25+E32</f>
        <v>33673</v>
      </c>
      <c r="F34" s="64">
        <f t="shared" si="2"/>
        <v>0</v>
      </c>
      <c r="G34" s="64">
        <f>+G23+G24-G25+G32</f>
        <v>0</v>
      </c>
      <c r="H34" s="64">
        <f>+H23+H24-H25+H32</f>
        <v>0</v>
      </c>
      <c r="I34" s="64">
        <f t="shared" si="2"/>
        <v>0</v>
      </c>
    </row>
    <row r="35" spans="1:9" x14ac:dyDescent="0.25">
      <c r="A35" s="69"/>
      <c r="B35" s="70"/>
      <c r="C35" s="71"/>
      <c r="D35" s="72"/>
      <c r="E35" s="72"/>
      <c r="F35" s="65"/>
      <c r="G35" s="65"/>
      <c r="H35" s="65"/>
      <c r="I35" s="65"/>
    </row>
    <row r="36" spans="1:9" x14ac:dyDescent="0.25">
      <c r="A36" s="59" t="s">
        <v>43</v>
      </c>
      <c r="B36" s="60"/>
      <c r="C36" s="71">
        <v>83610</v>
      </c>
      <c r="D36" s="72">
        <v>207093</v>
      </c>
      <c r="E36" s="72">
        <v>209227</v>
      </c>
      <c r="F36" s="65">
        <v>23465</v>
      </c>
      <c r="G36" s="65"/>
      <c r="H36" s="65"/>
      <c r="I36" s="65"/>
    </row>
    <row r="37" spans="1:9" x14ac:dyDescent="0.25">
      <c r="A37" s="69"/>
      <c r="B37" s="70"/>
      <c r="C37" s="71"/>
      <c r="D37" s="72"/>
      <c r="E37" s="72"/>
      <c r="F37" s="65"/>
      <c r="G37" s="65"/>
      <c r="H37" s="65"/>
      <c r="I37" s="65"/>
    </row>
    <row r="38" spans="1:9" x14ac:dyDescent="0.25">
      <c r="A38" s="59" t="s">
        <v>44</v>
      </c>
      <c r="B38" s="73"/>
      <c r="C38" s="74">
        <f>C34-C36</f>
        <v>-78543</v>
      </c>
      <c r="D38" s="74">
        <f t="shared" ref="D38:I38" si="3">D34-D36</f>
        <v>-169209</v>
      </c>
      <c r="E38" s="74">
        <f t="shared" si="3"/>
        <v>-175554</v>
      </c>
      <c r="F38" s="75">
        <f t="shared" si="3"/>
        <v>-23465</v>
      </c>
      <c r="G38" s="75">
        <f t="shared" si="3"/>
        <v>0</v>
      </c>
      <c r="H38" s="75">
        <f t="shared" si="3"/>
        <v>0</v>
      </c>
      <c r="I38" s="75">
        <f t="shared" si="3"/>
        <v>0</v>
      </c>
    </row>
    <row r="39" spans="1:9" x14ac:dyDescent="0.25">
      <c r="A39" s="76"/>
      <c r="B39" s="76"/>
      <c r="C39" s="77"/>
      <c r="D39" s="77"/>
      <c r="E39" s="77"/>
      <c r="F39" s="77"/>
      <c r="G39" s="77"/>
      <c r="H39" s="77"/>
      <c r="I39" s="77"/>
    </row>
    <row r="40" spans="1:9" x14ac:dyDescent="0.25">
      <c r="A40" s="78" t="s">
        <v>45</v>
      </c>
      <c r="B40" s="28"/>
      <c r="C40" s="79"/>
      <c r="D40" s="79"/>
      <c r="E40" s="79"/>
      <c r="F40" s="79"/>
      <c r="G40" s="79"/>
      <c r="H40" s="79"/>
      <c r="I40" s="79"/>
    </row>
    <row r="41" spans="1:9" x14ac:dyDescent="0.25">
      <c r="A41" s="80" t="s">
        <v>46</v>
      </c>
      <c r="B41" s="70"/>
      <c r="C41" s="72"/>
      <c r="D41" s="72"/>
      <c r="E41" s="72"/>
      <c r="F41" s="72"/>
      <c r="G41" s="72"/>
      <c r="H41" s="72"/>
      <c r="I41" s="72"/>
    </row>
    <row r="42" spans="1:9" x14ac:dyDescent="0.25">
      <c r="A42" s="59"/>
      <c r="B42" s="60"/>
      <c r="C42" s="65"/>
      <c r="D42" s="65"/>
      <c r="E42" s="65"/>
      <c r="F42" s="65"/>
      <c r="G42" s="65"/>
      <c r="H42" s="65"/>
      <c r="I42" s="65"/>
    </row>
    <row r="43" spans="1:9" x14ac:dyDescent="0.25">
      <c r="A43" s="59" t="s">
        <v>47</v>
      </c>
      <c r="B43" s="60"/>
      <c r="C43" s="65"/>
      <c r="D43" s="65"/>
      <c r="E43" s="65"/>
      <c r="F43" s="65"/>
      <c r="G43" s="65"/>
      <c r="H43" s="65"/>
      <c r="I43" s="65"/>
    </row>
    <row r="44" spans="1:9" x14ac:dyDescent="0.25">
      <c r="A44" s="59"/>
      <c r="B44" s="60"/>
      <c r="C44" s="65"/>
      <c r="D44" s="65"/>
      <c r="E44" s="65"/>
      <c r="F44" s="65"/>
      <c r="G44" s="65"/>
      <c r="H44" s="65"/>
      <c r="I44" s="65"/>
    </row>
    <row r="45" spans="1:9" x14ac:dyDescent="0.25">
      <c r="A45" s="112" t="s">
        <v>48</v>
      </c>
      <c r="B45" s="73"/>
      <c r="C45" s="65"/>
      <c r="D45" s="65"/>
      <c r="E45" s="65"/>
      <c r="F45" s="65"/>
      <c r="G45" s="65"/>
      <c r="H45" s="65"/>
      <c r="I45" s="65"/>
    </row>
    <row r="46" spans="1:9" x14ac:dyDescent="0.25">
      <c r="A46" s="113" t="s">
        <v>49</v>
      </c>
      <c r="B46" s="114"/>
      <c r="C46" s="65"/>
      <c r="D46" s="65"/>
      <c r="E46" s="65"/>
      <c r="F46" s="65"/>
      <c r="G46" s="65"/>
      <c r="H46" s="65"/>
      <c r="I46" s="65"/>
    </row>
    <row r="47" spans="1:9" x14ac:dyDescent="0.25">
      <c r="A47" s="6"/>
      <c r="B47" s="6"/>
      <c r="C47" s="6"/>
      <c r="D47" s="6"/>
      <c r="E47" s="6"/>
      <c r="F47" s="6"/>
      <c r="G47" s="6"/>
      <c r="H47" s="6"/>
      <c r="I47" s="6"/>
    </row>
  </sheetData>
  <sheetProtection selectLockedCells="1"/>
  <mergeCells count="1">
    <mergeCell ref="A19:I19"/>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5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7ACFC-BF0A-4C06-9ECF-B002A741FE8B}">
  <sheetPr>
    <pageSetUpPr fitToPage="1"/>
  </sheetPr>
  <dimension ref="A1:I51"/>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8" t="s">
        <v>330</v>
      </c>
      <c r="I2" s="28"/>
    </row>
    <row r="3" spans="1:9" x14ac:dyDescent="0.25">
      <c r="A3" s="6" t="s">
        <v>4</v>
      </c>
      <c r="B3" s="28" t="s">
        <v>331</v>
      </c>
      <c r="C3" s="28"/>
      <c r="D3" s="28"/>
      <c r="E3" s="7"/>
      <c r="F3" s="6"/>
      <c r="G3" s="57" t="s">
        <v>6</v>
      </c>
      <c r="H3" s="29" t="s">
        <v>332</v>
      </c>
      <c r="I3" s="29"/>
    </row>
    <row r="4" spans="1:9" x14ac:dyDescent="0.25">
      <c r="A4" s="6" t="s">
        <v>8</v>
      </c>
      <c r="B4" s="28" t="s">
        <v>426</v>
      </c>
      <c r="C4" s="28"/>
      <c r="D4" s="28"/>
      <c r="E4" s="7"/>
      <c r="F4" s="6"/>
      <c r="G4" s="57" t="s">
        <v>10</v>
      </c>
      <c r="H4" s="28" t="s">
        <v>11</v>
      </c>
      <c r="I4" s="28"/>
    </row>
    <row r="5" spans="1:9" x14ac:dyDescent="0.25">
      <c r="A5" s="6" t="s">
        <v>12</v>
      </c>
      <c r="B5" s="28" t="s">
        <v>92</v>
      </c>
      <c r="C5" s="29"/>
      <c r="D5" s="29"/>
      <c r="E5" s="7"/>
      <c r="F5" s="6"/>
      <c r="G5" s="57" t="s">
        <v>14</v>
      </c>
      <c r="H5" s="29" t="s">
        <v>427</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ht="12.75" customHeight="1" x14ac:dyDescent="0.25">
      <c r="A9" s="132" t="s">
        <v>428</v>
      </c>
      <c r="B9" s="132"/>
      <c r="C9" s="132"/>
      <c r="D9" s="132"/>
      <c r="E9" s="132"/>
      <c r="F9" s="132"/>
      <c r="G9" s="132"/>
      <c r="H9" s="132"/>
      <c r="I9" s="132"/>
    </row>
    <row r="10" spans="1:9" x14ac:dyDescent="0.25">
      <c r="A10" s="6" t="s">
        <v>18</v>
      </c>
      <c r="B10" s="6"/>
      <c r="C10" s="7"/>
      <c r="D10" s="7"/>
      <c r="E10" s="7"/>
      <c r="F10" s="7"/>
      <c r="G10" s="7"/>
      <c r="H10" s="7"/>
      <c r="I10" s="7"/>
    </row>
    <row r="11" spans="1:9" x14ac:dyDescent="0.25">
      <c r="A11" s="136" t="s">
        <v>429</v>
      </c>
      <c r="B11" s="136"/>
      <c r="C11" s="136"/>
      <c r="D11" s="136"/>
      <c r="E11" s="136"/>
      <c r="F11" s="136"/>
      <c r="G11" s="136"/>
      <c r="H11" s="136"/>
      <c r="I11" s="136"/>
    </row>
    <row r="12" spans="1:9" x14ac:dyDescent="0.25">
      <c r="A12" s="6" t="s">
        <v>20</v>
      </c>
      <c r="B12" s="6"/>
      <c r="C12" s="7"/>
      <c r="D12" s="7"/>
      <c r="E12" s="7"/>
      <c r="F12" s="7"/>
      <c r="G12" s="7"/>
      <c r="H12" s="7"/>
      <c r="I12" s="7"/>
    </row>
    <row r="13" spans="1:9" x14ac:dyDescent="0.25">
      <c r="A13" s="6" t="s">
        <v>430</v>
      </c>
      <c r="B13" s="6"/>
      <c r="C13" s="7"/>
      <c r="D13" s="7"/>
      <c r="E13" s="7"/>
      <c r="F13" s="7"/>
      <c r="G13" s="7"/>
      <c r="H13" s="7"/>
      <c r="I13" s="7"/>
    </row>
    <row r="14" spans="1:9" x14ac:dyDescent="0.25">
      <c r="A14" s="6" t="s">
        <v>431</v>
      </c>
      <c r="B14" s="6"/>
      <c r="C14" s="7"/>
      <c r="D14" s="7"/>
      <c r="E14" s="7"/>
      <c r="F14" s="7"/>
      <c r="G14" s="7"/>
      <c r="H14" s="7"/>
      <c r="I14" s="7"/>
    </row>
    <row r="15" spans="1:9" x14ac:dyDescent="0.25">
      <c r="A15" s="5" t="s">
        <v>22</v>
      </c>
      <c r="B15" s="6"/>
      <c r="C15" s="7"/>
      <c r="D15" s="7"/>
      <c r="E15" s="7"/>
      <c r="F15" s="7"/>
      <c r="G15" s="7"/>
      <c r="H15" s="7"/>
      <c r="I15" s="7"/>
    </row>
    <row r="16" spans="1:9" x14ac:dyDescent="0.25">
      <c r="A16" s="5"/>
      <c r="B16" s="6"/>
      <c r="C16" s="7"/>
      <c r="D16" s="7"/>
      <c r="E16" s="7"/>
      <c r="F16" s="7"/>
      <c r="G16" s="7"/>
      <c r="H16" s="7"/>
      <c r="I16" s="7"/>
    </row>
    <row r="17" spans="1:9" x14ac:dyDescent="0.25">
      <c r="A17" s="5" t="s">
        <v>23</v>
      </c>
      <c r="B17" s="6"/>
      <c r="C17" s="7"/>
      <c r="D17" s="7"/>
      <c r="E17" s="7"/>
      <c r="F17" s="7"/>
      <c r="G17" s="7"/>
      <c r="H17" s="7"/>
      <c r="I17" s="7"/>
    </row>
    <row r="18" spans="1:9" x14ac:dyDescent="0.25">
      <c r="A18" s="5" t="s">
        <v>432</v>
      </c>
      <c r="B18" s="6"/>
      <c r="C18" s="7"/>
      <c r="D18" s="7"/>
      <c r="E18" s="7"/>
      <c r="F18" s="7"/>
      <c r="G18" s="7"/>
      <c r="H18" s="7"/>
      <c r="I18" s="7"/>
    </row>
    <row r="19" spans="1:9" x14ac:dyDescent="0.25">
      <c r="A19" s="5" t="s">
        <v>433</v>
      </c>
      <c r="B19" s="6"/>
      <c r="C19" s="7"/>
      <c r="D19" s="7"/>
      <c r="E19" s="7"/>
      <c r="F19" s="7"/>
      <c r="G19" s="7"/>
      <c r="H19" s="7"/>
      <c r="I19" s="7"/>
    </row>
    <row r="20" spans="1:9" x14ac:dyDescent="0.25">
      <c r="A20" s="5" t="s">
        <v>434</v>
      </c>
      <c r="B20" s="6"/>
      <c r="C20" s="7"/>
      <c r="D20" s="7"/>
      <c r="E20" s="7"/>
      <c r="F20" s="7"/>
      <c r="G20" s="7"/>
      <c r="H20" s="7"/>
      <c r="I20" s="7"/>
    </row>
    <row r="21" spans="1:9" x14ac:dyDescent="0.25">
      <c r="A21" s="5" t="s">
        <v>435</v>
      </c>
      <c r="B21" s="6"/>
      <c r="C21" s="7"/>
      <c r="D21" s="7"/>
      <c r="E21" s="7"/>
      <c r="F21" s="7"/>
      <c r="G21" s="7"/>
      <c r="H21" s="7"/>
      <c r="I21" s="7"/>
    </row>
    <row r="22" spans="1:9" x14ac:dyDescent="0.25">
      <c r="A22" s="5" t="s">
        <v>347</v>
      </c>
      <c r="B22" s="6"/>
      <c r="C22" s="7"/>
      <c r="D22" s="7"/>
      <c r="E22" s="7"/>
      <c r="F22" s="7"/>
      <c r="G22" s="7"/>
      <c r="H22" s="7"/>
      <c r="I22" s="7"/>
    </row>
    <row r="23" spans="1:9" x14ac:dyDescent="0.25">
      <c r="A23" s="5" t="s">
        <v>348</v>
      </c>
      <c r="B23" s="7"/>
      <c r="C23" s="7"/>
      <c r="D23" s="7"/>
      <c r="E23" s="7"/>
      <c r="F23" s="7"/>
      <c r="G23" s="7"/>
      <c r="H23" s="7"/>
      <c r="I23" s="7"/>
    </row>
    <row r="24" spans="1:9" ht="13" x14ac:dyDescent="0.3">
      <c r="A24" s="119" t="s">
        <v>25</v>
      </c>
      <c r="B24" s="120"/>
      <c r="C24" s="120"/>
      <c r="D24" s="120"/>
      <c r="E24" s="120"/>
      <c r="F24" s="120"/>
      <c r="G24" s="120"/>
      <c r="H24" s="120"/>
      <c r="I24" s="121"/>
    </row>
    <row r="25" spans="1:9" x14ac:dyDescent="0.25">
      <c r="A25" s="59"/>
      <c r="B25" s="60"/>
      <c r="C25" s="61" t="s">
        <v>26</v>
      </c>
      <c r="D25" s="61" t="s">
        <v>27</v>
      </c>
      <c r="E25" s="61" t="s">
        <v>28</v>
      </c>
      <c r="F25" s="61" t="s">
        <v>29</v>
      </c>
      <c r="G25" s="61" t="s">
        <v>30</v>
      </c>
      <c r="H25" s="61" t="s">
        <v>31</v>
      </c>
      <c r="I25" s="61" t="s">
        <v>32</v>
      </c>
    </row>
    <row r="26" spans="1:9" x14ac:dyDescent="0.25">
      <c r="A26" s="59"/>
      <c r="B26" s="60"/>
      <c r="C26" s="62" t="s">
        <v>33</v>
      </c>
      <c r="D26" s="63" t="s">
        <v>33</v>
      </c>
      <c r="E26" s="62" t="s">
        <v>33</v>
      </c>
      <c r="F26" s="62" t="s">
        <v>33</v>
      </c>
      <c r="G26" s="62" t="s">
        <v>34</v>
      </c>
      <c r="H26" s="62" t="s">
        <v>34</v>
      </c>
      <c r="I26" s="62" t="s">
        <v>34</v>
      </c>
    </row>
    <row r="27" spans="1:9" x14ac:dyDescent="0.25">
      <c r="A27" s="59" t="s">
        <v>35</v>
      </c>
      <c r="B27" s="60"/>
      <c r="C27" s="64">
        <v>25000</v>
      </c>
      <c r="D27" s="65"/>
      <c r="E27" s="65"/>
      <c r="F27" s="65">
        <v>25000</v>
      </c>
      <c r="G27" s="65">
        <v>0</v>
      </c>
      <c r="H27" s="65">
        <v>0</v>
      </c>
      <c r="I27" s="65">
        <v>0</v>
      </c>
    </row>
    <row r="28" spans="1:9" x14ac:dyDescent="0.25">
      <c r="A28" s="59" t="s">
        <v>36</v>
      </c>
      <c r="B28" s="60"/>
      <c r="C28" s="64">
        <v>0</v>
      </c>
      <c r="D28" s="65">
        <f>C39</f>
        <v>0</v>
      </c>
      <c r="E28" s="65">
        <f>D39</f>
        <v>0</v>
      </c>
      <c r="F28" s="65">
        <f t="shared" ref="F28:I28" si="0">E39</f>
        <v>0</v>
      </c>
      <c r="G28" s="65">
        <f t="shared" si="0"/>
        <v>0</v>
      </c>
      <c r="H28" s="65">
        <f t="shared" si="0"/>
        <v>0</v>
      </c>
      <c r="I28" s="65">
        <f t="shared" si="0"/>
        <v>0</v>
      </c>
    </row>
    <row r="29" spans="1:9" x14ac:dyDescent="0.25">
      <c r="A29" s="59" t="s">
        <v>37</v>
      </c>
      <c r="B29" s="60"/>
      <c r="C29" s="64">
        <v>0</v>
      </c>
      <c r="D29" s="65">
        <v>0</v>
      </c>
      <c r="E29" s="65">
        <v>0</v>
      </c>
      <c r="F29" s="65">
        <v>0</v>
      </c>
      <c r="G29" s="65">
        <v>23200</v>
      </c>
      <c r="H29" s="65">
        <v>0</v>
      </c>
      <c r="I29" s="65">
        <v>0</v>
      </c>
    </row>
    <row r="30" spans="1:9" x14ac:dyDescent="0.25">
      <c r="A30" s="59" t="s">
        <v>38</v>
      </c>
      <c r="B30" s="60"/>
      <c r="C30" s="64">
        <v>0</v>
      </c>
      <c r="D30" s="65">
        <v>0</v>
      </c>
      <c r="E30" s="65">
        <v>0</v>
      </c>
      <c r="F30" s="64">
        <v>0</v>
      </c>
      <c r="G30" s="65">
        <v>23200</v>
      </c>
      <c r="H30" s="65">
        <v>0</v>
      </c>
      <c r="I30" s="65">
        <v>0</v>
      </c>
    </row>
    <row r="31" spans="1:9" x14ac:dyDescent="0.25">
      <c r="A31" s="59"/>
      <c r="B31" s="60"/>
      <c r="C31" s="64"/>
      <c r="D31" s="65"/>
      <c r="E31" s="65"/>
      <c r="F31" s="65"/>
      <c r="G31" s="65"/>
      <c r="H31" s="65"/>
      <c r="I31" s="65"/>
    </row>
    <row r="32" spans="1:9" x14ac:dyDescent="0.25">
      <c r="A32" s="59" t="s">
        <v>39</v>
      </c>
      <c r="B32" s="29"/>
      <c r="C32" s="66"/>
      <c r="D32" s="66"/>
      <c r="E32" s="66"/>
      <c r="F32" s="66"/>
      <c r="G32" s="66"/>
      <c r="H32" s="66"/>
      <c r="I32" s="64"/>
    </row>
    <row r="33" spans="1:9" x14ac:dyDescent="0.25">
      <c r="A33" s="67" t="s">
        <v>40</v>
      </c>
      <c r="B33" s="60"/>
      <c r="C33" s="64"/>
      <c r="D33" s="68"/>
      <c r="E33" s="66"/>
      <c r="F33" s="66"/>
      <c r="G33" s="66"/>
      <c r="H33" s="66"/>
      <c r="I33" s="64"/>
    </row>
    <row r="34" spans="1:9" x14ac:dyDescent="0.25">
      <c r="A34" s="69"/>
      <c r="B34" s="70"/>
      <c r="C34" s="64"/>
      <c r="D34" s="65"/>
      <c r="E34" s="65"/>
      <c r="F34" s="65"/>
      <c r="G34" s="65"/>
      <c r="H34" s="65"/>
      <c r="I34" s="65"/>
    </row>
    <row r="35" spans="1:9" x14ac:dyDescent="0.25">
      <c r="A35" s="69"/>
      <c r="B35" s="70"/>
      <c r="C35" s="64"/>
      <c r="D35" s="65"/>
      <c r="E35" s="65"/>
      <c r="F35" s="65"/>
      <c r="G35" s="65"/>
      <c r="H35" s="65"/>
      <c r="I35" s="65"/>
    </row>
    <row r="36" spans="1:9" x14ac:dyDescent="0.25">
      <c r="A36" s="69"/>
      <c r="B36" s="70"/>
      <c r="C36" s="64"/>
      <c r="D36" s="65"/>
      <c r="E36" s="65"/>
      <c r="F36" s="65"/>
      <c r="G36" s="65"/>
      <c r="H36" s="65"/>
      <c r="I36" s="65"/>
    </row>
    <row r="37" spans="1:9" x14ac:dyDescent="0.25">
      <c r="A37" s="59" t="s">
        <v>41</v>
      </c>
      <c r="B37" s="60"/>
      <c r="C37" s="64">
        <f t="shared" ref="C37:I37" si="1">SUM(C34:C36)</f>
        <v>0</v>
      </c>
      <c r="D37" s="64">
        <f t="shared" si="1"/>
        <v>0</v>
      </c>
      <c r="E37" s="64">
        <f t="shared" si="1"/>
        <v>0</v>
      </c>
      <c r="F37" s="64">
        <f t="shared" si="1"/>
        <v>0</v>
      </c>
      <c r="G37" s="64">
        <f t="shared" si="1"/>
        <v>0</v>
      </c>
      <c r="H37" s="64">
        <f t="shared" si="1"/>
        <v>0</v>
      </c>
      <c r="I37" s="64">
        <f t="shared" si="1"/>
        <v>0</v>
      </c>
    </row>
    <row r="38" spans="1:9" x14ac:dyDescent="0.25">
      <c r="A38" s="59"/>
      <c r="B38" s="60"/>
      <c r="C38" s="64"/>
      <c r="D38" s="65"/>
      <c r="E38" s="65"/>
      <c r="F38" s="65"/>
      <c r="G38" s="65"/>
      <c r="H38" s="65"/>
      <c r="I38" s="65"/>
    </row>
    <row r="39" spans="1:9" x14ac:dyDescent="0.25">
      <c r="A39" s="59" t="s">
        <v>42</v>
      </c>
      <c r="B39" s="60"/>
      <c r="C39" s="64">
        <f>+C28+C29-C30+C37</f>
        <v>0</v>
      </c>
      <c r="D39" s="64">
        <f t="shared" ref="D39:I39" si="2">+D28+D29-D30+D37</f>
        <v>0</v>
      </c>
      <c r="E39" s="64">
        <f>+E28+E29-E30+E37</f>
        <v>0</v>
      </c>
      <c r="F39" s="64">
        <f t="shared" si="2"/>
        <v>0</v>
      </c>
      <c r="G39" s="64">
        <f>+G28+G29-G30+G37</f>
        <v>0</v>
      </c>
      <c r="H39" s="64">
        <f>+H28+H29-H30+H37</f>
        <v>0</v>
      </c>
      <c r="I39" s="64">
        <f t="shared" si="2"/>
        <v>0</v>
      </c>
    </row>
    <row r="40" spans="1:9" x14ac:dyDescent="0.25">
      <c r="A40" s="69"/>
      <c r="B40" s="70"/>
      <c r="C40" s="71"/>
      <c r="D40" s="72"/>
      <c r="E40" s="72"/>
      <c r="F40" s="65"/>
      <c r="G40" s="65"/>
      <c r="H40" s="65"/>
      <c r="I40" s="65"/>
    </row>
    <row r="41" spans="1:9" x14ac:dyDescent="0.25">
      <c r="A41" s="59" t="s">
        <v>43</v>
      </c>
      <c r="B41" s="60"/>
      <c r="C41" s="71">
        <v>0</v>
      </c>
      <c r="D41" s="72">
        <v>0</v>
      </c>
      <c r="E41" s="72">
        <v>0</v>
      </c>
      <c r="F41" s="65">
        <v>23200</v>
      </c>
      <c r="G41" s="65"/>
      <c r="H41" s="65"/>
      <c r="I41" s="65"/>
    </row>
    <row r="42" spans="1:9" x14ac:dyDescent="0.25">
      <c r="A42" s="69"/>
      <c r="B42" s="70"/>
      <c r="C42" s="71"/>
      <c r="D42" s="72"/>
      <c r="E42" s="72"/>
      <c r="F42" s="65"/>
      <c r="G42" s="65"/>
      <c r="H42" s="65"/>
      <c r="I42" s="65"/>
    </row>
    <row r="43" spans="1:9" x14ac:dyDescent="0.25">
      <c r="A43" s="59" t="s">
        <v>44</v>
      </c>
      <c r="B43" s="73"/>
      <c r="C43" s="74">
        <f>C39-C41</f>
        <v>0</v>
      </c>
      <c r="D43" s="74">
        <f t="shared" ref="D43:I43" si="3">D39-D41</f>
        <v>0</v>
      </c>
      <c r="E43" s="74">
        <f t="shared" si="3"/>
        <v>0</v>
      </c>
      <c r="F43" s="75">
        <f t="shared" si="3"/>
        <v>-23200</v>
      </c>
      <c r="G43" s="75">
        <f t="shared" si="3"/>
        <v>0</v>
      </c>
      <c r="H43" s="75">
        <f t="shared" si="3"/>
        <v>0</v>
      </c>
      <c r="I43" s="75">
        <f t="shared" si="3"/>
        <v>0</v>
      </c>
    </row>
    <row r="44" spans="1:9" x14ac:dyDescent="0.25">
      <c r="A44" s="76"/>
      <c r="B44" s="76"/>
      <c r="C44" s="77"/>
      <c r="D44" s="77"/>
      <c r="E44" s="77"/>
      <c r="F44" s="77"/>
      <c r="G44" s="77"/>
      <c r="H44" s="77"/>
      <c r="I44" s="77"/>
    </row>
    <row r="45" spans="1:9" x14ac:dyDescent="0.25">
      <c r="A45" s="78" t="s">
        <v>45</v>
      </c>
      <c r="B45" s="28"/>
      <c r="C45" s="79"/>
      <c r="D45" s="79"/>
      <c r="E45" s="79"/>
      <c r="F45" s="79"/>
      <c r="G45" s="79"/>
      <c r="H45" s="79"/>
      <c r="I45" s="79"/>
    </row>
    <row r="46" spans="1:9" x14ac:dyDescent="0.25">
      <c r="A46" s="80" t="s">
        <v>46</v>
      </c>
      <c r="B46" s="70"/>
      <c r="C46" s="72"/>
      <c r="D46" s="72"/>
      <c r="E46" s="72"/>
      <c r="F46" s="72"/>
      <c r="G46" s="72"/>
      <c r="H46" s="72"/>
      <c r="I46" s="72"/>
    </row>
    <row r="47" spans="1:9" x14ac:dyDescent="0.25">
      <c r="A47" s="59"/>
      <c r="B47" s="60"/>
      <c r="C47" s="65"/>
      <c r="D47" s="65"/>
      <c r="E47" s="65"/>
      <c r="F47" s="65"/>
      <c r="G47" s="65"/>
      <c r="H47" s="65"/>
      <c r="I47" s="65"/>
    </row>
    <row r="48" spans="1:9" x14ac:dyDescent="0.25">
      <c r="A48" s="8" t="s">
        <v>47</v>
      </c>
      <c r="B48" s="9"/>
      <c r="C48" s="11"/>
      <c r="D48" s="11"/>
      <c r="E48" s="10"/>
      <c r="F48" s="10"/>
      <c r="G48" s="10"/>
      <c r="H48" s="10"/>
      <c r="I48" s="10"/>
    </row>
    <row r="49" spans="1:9" x14ac:dyDescent="0.25">
      <c r="A49" s="8"/>
      <c r="B49" s="9"/>
      <c r="C49" s="11"/>
      <c r="D49" s="11"/>
      <c r="E49" s="10"/>
      <c r="F49" s="10"/>
      <c r="G49" s="10"/>
      <c r="H49" s="10"/>
      <c r="I49" s="10"/>
    </row>
    <row r="50" spans="1:9" x14ac:dyDescent="0.25">
      <c r="A50" s="22" t="s">
        <v>48</v>
      </c>
      <c r="B50" s="14"/>
      <c r="C50" s="11"/>
      <c r="D50" s="11"/>
      <c r="E50" s="10"/>
      <c r="F50" s="10"/>
      <c r="G50" s="10"/>
      <c r="H50" s="10"/>
      <c r="I50" s="10"/>
    </row>
    <row r="51" spans="1:9" x14ac:dyDescent="0.25">
      <c r="A51" s="23" t="s">
        <v>49</v>
      </c>
      <c r="B51" s="24"/>
      <c r="C51" s="11"/>
      <c r="D51" s="11"/>
      <c r="E51" s="10"/>
      <c r="F51" s="10"/>
      <c r="G51" s="10"/>
      <c r="H51" s="10"/>
      <c r="I51" s="10"/>
    </row>
  </sheetData>
  <sheetProtection selectLockedCells="1"/>
  <mergeCells count="3">
    <mergeCell ref="A9:I9"/>
    <mergeCell ref="A11:I11"/>
    <mergeCell ref="A24:I24"/>
  </mergeCells>
  <printOptions horizontalCentered="1"/>
  <pageMargins left="0.75" right="0.75" top="0.6" bottom="0.55000000000000004" header="0.28000000000000003" footer="0.16"/>
  <pageSetup scale="82"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5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C4B6EC-7448-4CEB-B9A3-9977DD244380}">
  <sheetPr>
    <pageSetUpPr fitToPage="1"/>
  </sheetPr>
  <dimension ref="A1:I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38" t="s">
        <v>0</v>
      </c>
      <c r="B2" s="39" t="s">
        <v>1</v>
      </c>
      <c r="C2" s="39"/>
      <c r="D2" s="39"/>
      <c r="E2" s="40"/>
      <c r="F2" s="38"/>
      <c r="G2" s="41" t="s">
        <v>2</v>
      </c>
      <c r="H2" s="42" t="s">
        <v>313</v>
      </c>
      <c r="I2" s="39"/>
    </row>
    <row r="3" spans="1:9" x14ac:dyDescent="0.25">
      <c r="A3" s="38" t="s">
        <v>4</v>
      </c>
      <c r="B3" s="39" t="s">
        <v>233</v>
      </c>
      <c r="C3" s="39"/>
      <c r="D3" s="39"/>
      <c r="E3" s="40"/>
      <c r="F3" s="38"/>
      <c r="G3" s="41" t="s">
        <v>6</v>
      </c>
      <c r="H3" s="43" t="s">
        <v>314</v>
      </c>
      <c r="I3" s="44"/>
    </row>
    <row r="4" spans="1:9" x14ac:dyDescent="0.25">
      <c r="A4" s="38" t="s">
        <v>8</v>
      </c>
      <c r="B4" s="42" t="s">
        <v>315</v>
      </c>
      <c r="C4" s="39"/>
      <c r="D4" s="39"/>
      <c r="E4" s="40"/>
      <c r="F4" s="38"/>
      <c r="G4" s="41" t="s">
        <v>10</v>
      </c>
      <c r="H4" s="42" t="s">
        <v>11</v>
      </c>
      <c r="I4" s="39"/>
    </row>
    <row r="5" spans="1:9" x14ac:dyDescent="0.25">
      <c r="A5" s="38" t="s">
        <v>12</v>
      </c>
      <c r="B5" s="39" t="s">
        <v>214</v>
      </c>
      <c r="C5" s="44"/>
      <c r="D5" s="44"/>
      <c r="E5" s="40"/>
      <c r="F5" s="38"/>
      <c r="G5" s="41" t="s">
        <v>14</v>
      </c>
      <c r="H5" s="43" t="s">
        <v>316</v>
      </c>
      <c r="I5" s="44"/>
    </row>
    <row r="6" spans="1:9" x14ac:dyDescent="0.25">
      <c r="A6" s="38"/>
      <c r="B6" s="38"/>
      <c r="C6" s="38"/>
      <c r="D6" s="38"/>
      <c r="E6" s="38"/>
      <c r="F6" s="38"/>
      <c r="G6" s="38"/>
      <c r="H6" s="38"/>
      <c r="I6" s="38"/>
    </row>
    <row r="7" spans="1:9" x14ac:dyDescent="0.25">
      <c r="A7" s="38"/>
      <c r="B7" s="38"/>
      <c r="C7" s="38"/>
      <c r="D7" s="38"/>
      <c r="E7" s="38"/>
      <c r="F7" s="38"/>
      <c r="G7" s="38"/>
      <c r="H7" s="38"/>
      <c r="I7" s="38"/>
    </row>
    <row r="8" spans="1:9" x14ac:dyDescent="0.25">
      <c r="A8" s="38" t="s">
        <v>16</v>
      </c>
      <c r="B8" s="38"/>
      <c r="C8" s="40"/>
      <c r="D8" s="40"/>
      <c r="E8" s="40"/>
      <c r="F8" s="40"/>
      <c r="G8" s="40"/>
      <c r="H8" s="40"/>
      <c r="I8" s="40"/>
    </row>
    <row r="9" spans="1:9" x14ac:dyDescent="0.25">
      <c r="A9" s="38" t="s">
        <v>305</v>
      </c>
      <c r="B9" s="38"/>
      <c r="C9" s="40"/>
      <c r="D9" s="40"/>
      <c r="E9" s="40"/>
      <c r="F9" s="40"/>
      <c r="G9" s="40"/>
      <c r="H9" s="40"/>
      <c r="I9" s="40"/>
    </row>
    <row r="10" spans="1:9" x14ac:dyDescent="0.25">
      <c r="A10" s="38"/>
      <c r="B10" s="38"/>
      <c r="C10" s="40"/>
      <c r="D10" s="40"/>
      <c r="E10" s="40"/>
      <c r="F10" s="40"/>
      <c r="G10" s="40"/>
      <c r="H10" s="40"/>
      <c r="I10" s="40"/>
    </row>
    <row r="11" spans="1:9" x14ac:dyDescent="0.25">
      <c r="A11" s="38" t="s">
        <v>18</v>
      </c>
      <c r="B11" s="38"/>
      <c r="C11" s="40"/>
      <c r="D11" s="40"/>
      <c r="E11" s="40"/>
      <c r="F11" s="40"/>
      <c r="G11" s="40"/>
      <c r="H11" s="40"/>
      <c r="I11" s="40"/>
    </row>
    <row r="12" spans="1:9" x14ac:dyDescent="0.25">
      <c r="A12" s="45" t="s">
        <v>317</v>
      </c>
      <c r="B12" s="38"/>
      <c r="C12" s="40"/>
      <c r="D12" s="40"/>
      <c r="E12" s="40"/>
      <c r="F12" s="40"/>
      <c r="G12" s="40"/>
      <c r="H12" s="40"/>
      <c r="I12" s="40"/>
    </row>
    <row r="13" spans="1:9" x14ac:dyDescent="0.25">
      <c r="A13" s="38" t="s">
        <v>20</v>
      </c>
      <c r="B13" s="38"/>
      <c r="C13" s="40"/>
      <c r="D13" s="40"/>
      <c r="E13" s="40"/>
      <c r="F13" s="40"/>
      <c r="G13" s="40"/>
      <c r="H13" s="40"/>
      <c r="I13" s="40"/>
    </row>
    <row r="14" spans="1:9" x14ac:dyDescent="0.25">
      <c r="A14" s="45" t="s">
        <v>318</v>
      </c>
      <c r="B14" s="38"/>
      <c r="C14" s="40"/>
      <c r="D14" s="40"/>
      <c r="E14" s="40"/>
      <c r="F14" s="40"/>
      <c r="G14" s="40"/>
      <c r="H14" s="40"/>
      <c r="I14" s="40"/>
    </row>
    <row r="15" spans="1:9" x14ac:dyDescent="0.25">
      <c r="A15" s="38"/>
      <c r="B15" s="38"/>
      <c r="C15" s="40"/>
      <c r="D15" s="40"/>
      <c r="E15" s="40"/>
      <c r="F15" s="40"/>
      <c r="G15" s="40"/>
      <c r="H15" s="40"/>
      <c r="I15" s="40"/>
    </row>
    <row r="16" spans="1:9" x14ac:dyDescent="0.25">
      <c r="A16" s="45" t="s">
        <v>22</v>
      </c>
      <c r="B16" s="38"/>
      <c r="C16" s="40"/>
      <c r="D16" s="40"/>
      <c r="E16" s="40"/>
      <c r="F16" s="40"/>
      <c r="G16" s="40"/>
      <c r="H16" s="40"/>
      <c r="I16" s="40"/>
    </row>
    <row r="17" spans="1:9" x14ac:dyDescent="0.25">
      <c r="A17" s="38"/>
      <c r="B17" s="38"/>
      <c r="C17" s="40"/>
      <c r="D17" s="40"/>
      <c r="E17" s="40"/>
      <c r="F17" s="40"/>
      <c r="G17" s="40"/>
      <c r="H17" s="40"/>
      <c r="I17" s="40"/>
    </row>
    <row r="18" spans="1:9" x14ac:dyDescent="0.25">
      <c r="A18" s="45" t="s">
        <v>23</v>
      </c>
      <c r="B18" s="38"/>
      <c r="C18" s="40"/>
      <c r="D18" s="40"/>
      <c r="E18" s="40"/>
      <c r="F18" s="40"/>
      <c r="G18" s="40"/>
      <c r="H18" s="40"/>
      <c r="I18" s="40"/>
    </row>
    <row r="19" spans="1:9" x14ac:dyDescent="0.25">
      <c r="A19" s="7"/>
      <c r="B19" s="7"/>
      <c r="C19" s="7"/>
      <c r="D19" s="7"/>
      <c r="E19" s="7"/>
      <c r="F19" s="7"/>
      <c r="G19" s="7"/>
      <c r="H19" s="7"/>
      <c r="I19" s="7"/>
    </row>
    <row r="20" spans="1:9" ht="13" x14ac:dyDescent="0.3">
      <c r="A20" s="119" t="s">
        <v>25</v>
      </c>
      <c r="B20" s="120"/>
      <c r="C20" s="120"/>
      <c r="D20" s="120"/>
      <c r="E20" s="120"/>
      <c r="F20" s="120"/>
      <c r="G20" s="120"/>
      <c r="H20" s="120"/>
      <c r="I20" s="121"/>
    </row>
    <row r="21" spans="1:9" x14ac:dyDescent="0.25">
      <c r="A21" s="59"/>
      <c r="B21" s="60"/>
      <c r="C21" s="61" t="s">
        <v>26</v>
      </c>
      <c r="D21" s="61" t="s">
        <v>27</v>
      </c>
      <c r="E21" s="61" t="s">
        <v>28</v>
      </c>
      <c r="F21" s="61" t="s">
        <v>29</v>
      </c>
      <c r="G21" s="61" t="s">
        <v>30</v>
      </c>
      <c r="H21" s="61" t="s">
        <v>31</v>
      </c>
      <c r="I21" s="61" t="s">
        <v>32</v>
      </c>
    </row>
    <row r="22" spans="1:9" x14ac:dyDescent="0.25">
      <c r="A22" s="59"/>
      <c r="B22" s="60"/>
      <c r="C22" s="62" t="s">
        <v>33</v>
      </c>
      <c r="D22" s="63" t="s">
        <v>33</v>
      </c>
      <c r="E22" s="62" t="s">
        <v>33</v>
      </c>
      <c r="F22" s="62" t="s">
        <v>33</v>
      </c>
      <c r="G22" s="62" t="s">
        <v>34</v>
      </c>
      <c r="H22" s="62" t="s">
        <v>34</v>
      </c>
      <c r="I22" s="62" t="s">
        <v>34</v>
      </c>
    </row>
    <row r="23" spans="1:9" x14ac:dyDescent="0.25">
      <c r="A23" s="59" t="s">
        <v>35</v>
      </c>
      <c r="B23" s="60"/>
      <c r="C23" s="64">
        <v>11994</v>
      </c>
      <c r="D23" s="65"/>
      <c r="E23" s="65"/>
      <c r="F23" s="65"/>
      <c r="G23" s="65"/>
      <c r="H23" s="65">
        <v>0</v>
      </c>
      <c r="I23" s="65">
        <v>0</v>
      </c>
    </row>
    <row r="24" spans="1:9" x14ac:dyDescent="0.25">
      <c r="A24" s="59" t="s">
        <v>36</v>
      </c>
      <c r="B24" s="60"/>
      <c r="C24" s="64">
        <v>0</v>
      </c>
      <c r="D24" s="65">
        <f t="shared" ref="D24:I24" si="0">C35</f>
        <v>0</v>
      </c>
      <c r="E24" s="65">
        <f t="shared" si="0"/>
        <v>11769</v>
      </c>
      <c r="F24" s="65">
        <f t="shared" si="0"/>
        <v>8849</v>
      </c>
      <c r="G24" s="65">
        <f t="shared" si="0"/>
        <v>8849</v>
      </c>
      <c r="H24" s="65">
        <f t="shared" si="0"/>
        <v>8849</v>
      </c>
      <c r="I24" s="65">
        <f t="shared" si="0"/>
        <v>8849</v>
      </c>
    </row>
    <row r="25" spans="1:9" x14ac:dyDescent="0.25">
      <c r="A25" s="59" t="s">
        <v>37</v>
      </c>
      <c r="B25" s="60"/>
      <c r="C25" s="64">
        <v>0</v>
      </c>
      <c r="D25" s="65">
        <v>11944</v>
      </c>
      <c r="E25" s="65">
        <v>0</v>
      </c>
      <c r="F25" s="65">
        <v>0</v>
      </c>
      <c r="G25" s="65">
        <v>0</v>
      </c>
      <c r="H25" s="65">
        <v>0</v>
      </c>
      <c r="I25" s="65">
        <v>0</v>
      </c>
    </row>
    <row r="26" spans="1:9" x14ac:dyDescent="0.25">
      <c r="A26" s="59" t="s">
        <v>38</v>
      </c>
      <c r="B26" s="60"/>
      <c r="C26" s="64">
        <v>0</v>
      </c>
      <c r="D26" s="65">
        <v>175</v>
      </c>
      <c r="E26" s="65">
        <v>2920</v>
      </c>
      <c r="F26" s="64">
        <v>0</v>
      </c>
      <c r="G26" s="65">
        <v>0</v>
      </c>
      <c r="H26" s="65">
        <v>0</v>
      </c>
      <c r="I26" s="65">
        <v>0</v>
      </c>
    </row>
    <row r="27" spans="1:9" x14ac:dyDescent="0.25">
      <c r="A27" s="59"/>
      <c r="B27" s="60"/>
      <c r="C27" s="64"/>
      <c r="D27" s="65"/>
      <c r="E27" s="65"/>
      <c r="F27" s="65"/>
      <c r="G27" s="65"/>
      <c r="H27" s="65"/>
      <c r="I27" s="65"/>
    </row>
    <row r="28" spans="1:9" x14ac:dyDescent="0.25">
      <c r="A28" s="59" t="s">
        <v>39</v>
      </c>
      <c r="B28" s="29"/>
      <c r="C28" s="66"/>
      <c r="D28" s="66"/>
      <c r="E28" s="66"/>
      <c r="F28" s="66"/>
      <c r="G28" s="66"/>
      <c r="H28" s="66"/>
      <c r="I28" s="64"/>
    </row>
    <row r="29" spans="1:9" x14ac:dyDescent="0.25">
      <c r="A29" s="67" t="s">
        <v>40</v>
      </c>
      <c r="B29" s="60"/>
      <c r="C29" s="64"/>
      <c r="D29" s="68"/>
      <c r="E29" s="66"/>
      <c r="F29" s="66"/>
      <c r="G29" s="66"/>
      <c r="H29" s="66"/>
      <c r="I29" s="64"/>
    </row>
    <row r="30" spans="1:9" x14ac:dyDescent="0.25">
      <c r="A30" s="69"/>
      <c r="B30" s="70"/>
      <c r="C30" s="64">
        <v>0</v>
      </c>
      <c r="D30" s="65">
        <v>0</v>
      </c>
      <c r="E30" s="65">
        <v>0</v>
      </c>
      <c r="F30" s="65">
        <v>0</v>
      </c>
      <c r="G30" s="65"/>
      <c r="H30" s="65"/>
      <c r="I30" s="65"/>
    </row>
    <row r="31" spans="1:9" x14ac:dyDescent="0.25">
      <c r="A31" s="69"/>
      <c r="B31" s="70"/>
      <c r="C31" s="64"/>
      <c r="D31" s="65"/>
      <c r="E31" s="65"/>
      <c r="F31" s="65"/>
      <c r="G31" s="65"/>
      <c r="H31" s="65"/>
      <c r="I31" s="65"/>
    </row>
    <row r="32" spans="1:9" x14ac:dyDescent="0.25">
      <c r="A32" s="69"/>
      <c r="B32" s="70"/>
      <c r="C32" s="64"/>
      <c r="D32" s="65"/>
      <c r="E32" s="65"/>
      <c r="F32" s="65"/>
      <c r="G32" s="65"/>
      <c r="H32" s="65"/>
      <c r="I32" s="65"/>
    </row>
    <row r="33" spans="1:9" x14ac:dyDescent="0.25">
      <c r="A33" s="59" t="s">
        <v>41</v>
      </c>
      <c r="B33" s="60"/>
      <c r="C33" s="64">
        <f t="shared" ref="C33:I33" si="1">SUM(C30:C32)</f>
        <v>0</v>
      </c>
      <c r="D33" s="64">
        <f t="shared" si="1"/>
        <v>0</v>
      </c>
      <c r="E33" s="64">
        <f t="shared" si="1"/>
        <v>0</v>
      </c>
      <c r="F33" s="64">
        <f t="shared" si="1"/>
        <v>0</v>
      </c>
      <c r="G33" s="64">
        <f t="shared" si="1"/>
        <v>0</v>
      </c>
      <c r="H33" s="64">
        <f t="shared" si="1"/>
        <v>0</v>
      </c>
      <c r="I33" s="64">
        <f t="shared" si="1"/>
        <v>0</v>
      </c>
    </row>
    <row r="34" spans="1:9" x14ac:dyDescent="0.25">
      <c r="A34" s="59"/>
      <c r="B34" s="60"/>
      <c r="C34" s="64"/>
      <c r="D34" s="65"/>
      <c r="E34" s="65"/>
      <c r="F34" s="65"/>
      <c r="G34" s="65"/>
      <c r="H34" s="65"/>
      <c r="I34" s="65"/>
    </row>
    <row r="35" spans="1:9" x14ac:dyDescent="0.25">
      <c r="A35" s="59" t="s">
        <v>42</v>
      </c>
      <c r="B35" s="60"/>
      <c r="C35" s="64">
        <f>+C24+C25-C26+C33</f>
        <v>0</v>
      </c>
      <c r="D35" s="64">
        <f t="shared" ref="D35:I35" si="2">+D24+D25-D26+D33</f>
        <v>11769</v>
      </c>
      <c r="E35" s="64">
        <f>+E24+E25-E26+E33</f>
        <v>8849</v>
      </c>
      <c r="F35" s="64">
        <f t="shared" si="2"/>
        <v>8849</v>
      </c>
      <c r="G35" s="64">
        <f>+G24+G25-G26+G33</f>
        <v>8849</v>
      </c>
      <c r="H35" s="64">
        <f>+H24+H25-H26+H33</f>
        <v>8849</v>
      </c>
      <c r="I35" s="64">
        <f t="shared" si="2"/>
        <v>8849</v>
      </c>
    </row>
    <row r="36" spans="1:9" x14ac:dyDescent="0.25">
      <c r="A36" s="69"/>
      <c r="B36" s="70"/>
      <c r="C36" s="71"/>
      <c r="D36" s="72"/>
      <c r="E36" s="72"/>
      <c r="F36" s="65"/>
      <c r="G36" s="65"/>
      <c r="H36" s="65"/>
      <c r="I36" s="65"/>
    </row>
    <row r="37" spans="1:9" x14ac:dyDescent="0.25">
      <c r="A37" s="59" t="s">
        <v>43</v>
      </c>
      <c r="B37" s="60"/>
      <c r="C37" s="71"/>
      <c r="D37" s="72">
        <v>890</v>
      </c>
      <c r="E37" s="72">
        <v>0</v>
      </c>
      <c r="F37" s="65">
        <v>0</v>
      </c>
      <c r="G37" s="65">
        <v>0</v>
      </c>
      <c r="H37" s="65">
        <v>0</v>
      </c>
      <c r="I37" s="65">
        <v>0</v>
      </c>
    </row>
    <row r="38" spans="1:9" x14ac:dyDescent="0.25">
      <c r="A38" s="69"/>
      <c r="B38" s="70"/>
      <c r="C38" s="71"/>
      <c r="D38" s="72"/>
      <c r="E38" s="72"/>
      <c r="F38" s="65"/>
      <c r="G38" s="65"/>
      <c r="H38" s="65"/>
      <c r="I38" s="65"/>
    </row>
    <row r="39" spans="1:9" x14ac:dyDescent="0.25">
      <c r="A39" s="59" t="s">
        <v>44</v>
      </c>
      <c r="B39" s="73"/>
      <c r="C39" s="74">
        <f>C35-C37</f>
        <v>0</v>
      </c>
      <c r="D39" s="74">
        <f t="shared" ref="D39:I39" si="3">D35-D37</f>
        <v>10879</v>
      </c>
      <c r="E39" s="74">
        <f t="shared" si="3"/>
        <v>8849</v>
      </c>
      <c r="F39" s="75">
        <f t="shared" si="3"/>
        <v>8849</v>
      </c>
      <c r="G39" s="75">
        <f t="shared" si="3"/>
        <v>8849</v>
      </c>
      <c r="H39" s="75">
        <f t="shared" si="3"/>
        <v>8849</v>
      </c>
      <c r="I39" s="75">
        <f t="shared" si="3"/>
        <v>8849</v>
      </c>
    </row>
    <row r="40" spans="1:9" x14ac:dyDescent="0.25">
      <c r="A40" s="76"/>
      <c r="B40" s="76"/>
      <c r="C40" s="77"/>
      <c r="D40" s="77"/>
      <c r="E40" s="77"/>
      <c r="F40" s="77"/>
      <c r="G40" s="77"/>
      <c r="H40" s="77"/>
      <c r="I40" s="77"/>
    </row>
    <row r="41" spans="1:9" x14ac:dyDescent="0.25">
      <c r="A41" s="78" t="s">
        <v>45</v>
      </c>
      <c r="B41" s="28"/>
      <c r="C41" s="79"/>
      <c r="D41" s="79"/>
      <c r="E41" s="79"/>
      <c r="F41" s="79"/>
      <c r="G41" s="79"/>
      <c r="H41" s="79"/>
      <c r="I41" s="79"/>
    </row>
    <row r="42" spans="1:9" x14ac:dyDescent="0.25">
      <c r="A42" s="80" t="s">
        <v>46</v>
      </c>
      <c r="B42" s="70"/>
      <c r="C42" s="72"/>
      <c r="D42" s="72"/>
      <c r="E42" s="72"/>
      <c r="F42" s="72"/>
      <c r="G42" s="72"/>
      <c r="H42" s="72"/>
      <c r="I42" s="72"/>
    </row>
    <row r="43" spans="1:9" x14ac:dyDescent="0.25">
      <c r="A43" s="59"/>
      <c r="B43" s="60"/>
      <c r="C43" s="65"/>
      <c r="D43" s="65"/>
      <c r="E43" s="65"/>
      <c r="F43" s="65"/>
      <c r="G43" s="65"/>
      <c r="H43" s="65"/>
      <c r="I43" s="65"/>
    </row>
    <row r="44" spans="1:9" x14ac:dyDescent="0.25">
      <c r="A44" s="59" t="s">
        <v>47</v>
      </c>
      <c r="B44" s="60"/>
      <c r="C44" s="65"/>
      <c r="D44" s="65"/>
      <c r="E44" s="65"/>
      <c r="F44" s="65"/>
      <c r="G44" s="65"/>
      <c r="H44" s="65"/>
      <c r="I44" s="65"/>
    </row>
    <row r="45" spans="1:9" x14ac:dyDescent="0.25">
      <c r="A45" s="59"/>
      <c r="B45" s="60"/>
      <c r="C45" s="65"/>
      <c r="D45" s="65"/>
      <c r="E45" s="65"/>
      <c r="F45" s="65"/>
      <c r="G45" s="65"/>
      <c r="H45" s="65"/>
      <c r="I45" s="65"/>
    </row>
    <row r="46" spans="1:9" x14ac:dyDescent="0.25">
      <c r="A46" s="112" t="s">
        <v>48</v>
      </c>
      <c r="B46" s="73"/>
      <c r="C46" s="65"/>
      <c r="D46" s="65"/>
      <c r="E46" s="65"/>
      <c r="F46" s="65"/>
      <c r="G46" s="65"/>
      <c r="H46" s="65"/>
      <c r="I46" s="65"/>
    </row>
    <row r="47" spans="1:9" x14ac:dyDescent="0.25">
      <c r="A47" s="113" t="s">
        <v>49</v>
      </c>
      <c r="B47" s="114"/>
      <c r="C47" s="65"/>
      <c r="D47" s="65"/>
      <c r="E47" s="65"/>
      <c r="F47" s="65"/>
      <c r="G47" s="65"/>
      <c r="H47" s="65"/>
      <c r="I47" s="65"/>
    </row>
  </sheetData>
  <sheetProtection selectLockedCells="1"/>
  <mergeCells count="1">
    <mergeCell ref="A20:I20"/>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5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8CCAB4-9DA8-452E-B565-CDE43176CC0C}">
  <sheetPr>
    <pageSetUpPr fitToPage="1"/>
  </sheetPr>
  <dimension ref="A1:I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8" t="s">
        <v>79</v>
      </c>
      <c r="I2" s="28"/>
    </row>
    <row r="3" spans="1:9" x14ac:dyDescent="0.25">
      <c r="A3" s="6" t="s">
        <v>4</v>
      </c>
      <c r="B3" s="28" t="s">
        <v>5</v>
      </c>
      <c r="C3" s="28"/>
      <c r="D3" s="28"/>
      <c r="E3" s="7"/>
      <c r="F3" s="6"/>
      <c r="G3" s="57" t="s">
        <v>6</v>
      </c>
      <c r="H3" s="29" t="s">
        <v>124</v>
      </c>
      <c r="I3" s="29"/>
    </row>
    <row r="4" spans="1:9" x14ac:dyDescent="0.25">
      <c r="A4" s="6" t="s">
        <v>8</v>
      </c>
      <c r="B4" s="28" t="s">
        <v>129</v>
      </c>
      <c r="C4" s="28"/>
      <c r="D4" s="28"/>
      <c r="E4" s="7"/>
      <c r="F4" s="6"/>
      <c r="G4" s="57" t="s">
        <v>10</v>
      </c>
      <c r="H4" s="28" t="s">
        <v>11</v>
      </c>
      <c r="I4" s="28"/>
    </row>
    <row r="5" spans="1:9" x14ac:dyDescent="0.25">
      <c r="A5" s="6" t="s">
        <v>12</v>
      </c>
      <c r="B5" s="28" t="s">
        <v>92</v>
      </c>
      <c r="C5" s="29"/>
      <c r="D5" s="29"/>
      <c r="E5" s="7"/>
      <c r="F5" s="6"/>
      <c r="G5" s="57" t="s">
        <v>14</v>
      </c>
      <c r="H5" s="29" t="s">
        <v>130</v>
      </c>
      <c r="I5" s="29"/>
    </row>
    <row r="6" spans="1:9" x14ac:dyDescent="0.25">
      <c r="A6" s="6"/>
      <c r="B6" s="6"/>
      <c r="C6" s="6"/>
      <c r="D6" s="6"/>
      <c r="E6" s="6"/>
      <c r="F6" s="6"/>
      <c r="G6" s="6"/>
      <c r="H6" s="6"/>
      <c r="I6" s="6"/>
    </row>
    <row r="7" spans="1:9" x14ac:dyDescent="0.25">
      <c r="A7" s="6"/>
      <c r="B7" s="6"/>
      <c r="C7" s="6" t="s">
        <v>131</v>
      </c>
      <c r="D7" s="6"/>
      <c r="E7" s="6"/>
      <c r="F7" s="6"/>
      <c r="G7" s="6"/>
      <c r="H7" s="6"/>
      <c r="I7" s="6"/>
    </row>
    <row r="8" spans="1:9" x14ac:dyDescent="0.25">
      <c r="A8" s="6" t="s">
        <v>16</v>
      </c>
      <c r="B8" s="6"/>
      <c r="C8" s="7"/>
      <c r="D8" s="7"/>
      <c r="E8" s="7"/>
      <c r="F8" s="7"/>
      <c r="G8" s="7"/>
      <c r="H8" s="7"/>
      <c r="I8" s="7"/>
    </row>
    <row r="9" spans="1:9" x14ac:dyDescent="0.25">
      <c r="A9" s="5" t="s">
        <v>132</v>
      </c>
      <c r="B9" s="6"/>
      <c r="C9" s="7"/>
      <c r="D9" s="7"/>
      <c r="E9" s="7"/>
      <c r="F9" s="7"/>
      <c r="G9" s="7"/>
      <c r="H9" s="7"/>
      <c r="I9" s="7"/>
    </row>
    <row r="10" spans="1:9" x14ac:dyDescent="0.25">
      <c r="A10" s="5" t="s">
        <v>133</v>
      </c>
      <c r="B10" s="6"/>
      <c r="C10" s="7"/>
      <c r="D10" s="7"/>
      <c r="E10" s="7"/>
      <c r="F10" s="7"/>
      <c r="G10" s="7"/>
      <c r="H10" s="7"/>
      <c r="I10" s="7"/>
    </row>
    <row r="11" spans="1:9" x14ac:dyDescent="0.25">
      <c r="A11" s="6" t="s">
        <v>18</v>
      </c>
      <c r="B11" s="6"/>
      <c r="C11" s="7"/>
      <c r="D11" s="7"/>
      <c r="E11" s="7"/>
      <c r="F11" s="7"/>
      <c r="G11" s="7"/>
      <c r="H11" s="7"/>
      <c r="I11" s="7"/>
    </row>
    <row r="12" spans="1:9" x14ac:dyDescent="0.25">
      <c r="A12" s="6" t="s">
        <v>85</v>
      </c>
      <c r="B12" s="6"/>
      <c r="C12" s="7"/>
      <c r="D12" s="7"/>
      <c r="E12" s="7"/>
      <c r="F12" s="7"/>
      <c r="G12" s="7"/>
      <c r="H12" s="7"/>
      <c r="I12" s="7"/>
    </row>
    <row r="13" spans="1:9" x14ac:dyDescent="0.25">
      <c r="A13" s="6" t="s">
        <v>20</v>
      </c>
      <c r="B13" s="6"/>
      <c r="C13" s="7"/>
      <c r="D13" s="7"/>
      <c r="E13" s="7"/>
      <c r="F13" s="7"/>
      <c r="G13" s="7"/>
      <c r="H13" s="7"/>
      <c r="I13" s="7"/>
    </row>
    <row r="14" spans="1:9" x14ac:dyDescent="0.25">
      <c r="A14" s="5" t="s">
        <v>134</v>
      </c>
      <c r="B14" s="6"/>
      <c r="C14" s="7"/>
      <c r="D14" s="7"/>
      <c r="E14" s="7"/>
      <c r="F14" s="7"/>
      <c r="G14" s="7"/>
      <c r="H14" s="7"/>
      <c r="I14" s="7"/>
    </row>
    <row r="15" spans="1:9" x14ac:dyDescent="0.25">
      <c r="A15" s="5" t="s">
        <v>22</v>
      </c>
      <c r="B15" s="6"/>
      <c r="C15" s="7"/>
      <c r="D15" s="7"/>
      <c r="E15" s="7"/>
      <c r="F15" s="7"/>
      <c r="G15" s="7"/>
      <c r="H15" s="7"/>
      <c r="I15" s="7"/>
    </row>
    <row r="16" spans="1:9" x14ac:dyDescent="0.25">
      <c r="A16" s="6"/>
      <c r="B16" s="6"/>
      <c r="C16" s="7"/>
      <c r="D16" s="7"/>
      <c r="E16" s="7"/>
      <c r="F16" s="7"/>
      <c r="G16" s="7"/>
      <c r="H16" s="7"/>
      <c r="I16" s="7"/>
    </row>
    <row r="17" spans="1:9" x14ac:dyDescent="0.25">
      <c r="A17" s="5" t="s">
        <v>23</v>
      </c>
      <c r="B17" s="6"/>
      <c r="C17" s="7"/>
      <c r="D17" s="7"/>
      <c r="E17" s="7"/>
      <c r="F17" s="7"/>
      <c r="G17" s="7"/>
      <c r="H17" s="7"/>
      <c r="I17" s="7"/>
    </row>
    <row r="18" spans="1:9" x14ac:dyDescent="0.25">
      <c r="A18" s="25" t="s">
        <v>135</v>
      </c>
      <c r="B18" s="7"/>
      <c r="C18" s="7"/>
      <c r="D18" s="7"/>
      <c r="E18" s="7"/>
      <c r="F18" s="7"/>
      <c r="G18" s="7"/>
      <c r="H18" s="7"/>
      <c r="I18" s="7"/>
    </row>
    <row r="19" spans="1:9" ht="13" x14ac:dyDescent="0.3">
      <c r="A19" s="119" t="s">
        <v>25</v>
      </c>
      <c r="B19" s="120"/>
      <c r="C19" s="120"/>
      <c r="D19" s="120"/>
      <c r="E19" s="120"/>
      <c r="F19" s="120"/>
      <c r="G19" s="120"/>
      <c r="H19" s="120"/>
      <c r="I19" s="121"/>
    </row>
    <row r="20" spans="1:9" x14ac:dyDescent="0.25">
      <c r="A20" s="59"/>
      <c r="B20" s="60"/>
      <c r="C20" s="61" t="s">
        <v>26</v>
      </c>
      <c r="D20" s="61" t="s">
        <v>27</v>
      </c>
      <c r="E20" s="61" t="s">
        <v>28</v>
      </c>
      <c r="F20" s="61" t="s">
        <v>29</v>
      </c>
      <c r="G20" s="61" t="s">
        <v>30</v>
      </c>
      <c r="H20" s="61" t="s">
        <v>31</v>
      </c>
      <c r="I20" s="61" t="s">
        <v>32</v>
      </c>
    </row>
    <row r="21" spans="1:9" x14ac:dyDescent="0.25">
      <c r="A21" s="59"/>
      <c r="B21" s="60"/>
      <c r="C21" s="62" t="s">
        <v>33</v>
      </c>
      <c r="D21" s="63" t="s">
        <v>33</v>
      </c>
      <c r="E21" s="62" t="s">
        <v>33</v>
      </c>
      <c r="F21" s="62" t="s">
        <v>33</v>
      </c>
      <c r="G21" s="62" t="s">
        <v>34</v>
      </c>
      <c r="H21" s="62" t="s">
        <v>34</v>
      </c>
      <c r="I21" s="62" t="s">
        <v>34</v>
      </c>
    </row>
    <row r="22" spans="1:9" x14ac:dyDescent="0.25">
      <c r="A22" s="59" t="s">
        <v>35</v>
      </c>
      <c r="B22" s="60"/>
      <c r="C22" s="64"/>
      <c r="D22" s="65">
        <v>300000</v>
      </c>
      <c r="E22" s="65"/>
      <c r="F22" s="65"/>
      <c r="G22" s="65"/>
      <c r="H22" s="65"/>
      <c r="I22" s="65"/>
    </row>
    <row r="23" spans="1:9" x14ac:dyDescent="0.25">
      <c r="A23" s="59" t="s">
        <v>36</v>
      </c>
      <c r="B23" s="60"/>
      <c r="C23" s="64">
        <v>0</v>
      </c>
      <c r="D23" s="65">
        <f t="shared" ref="D23:I23" si="0">C34</f>
        <v>0</v>
      </c>
      <c r="E23" s="65">
        <f t="shared" si="0"/>
        <v>0</v>
      </c>
      <c r="F23" s="65">
        <f t="shared" si="0"/>
        <v>9306</v>
      </c>
      <c r="G23" s="65">
        <f t="shared" si="0"/>
        <v>0</v>
      </c>
      <c r="H23" s="65">
        <f t="shared" si="0"/>
        <v>0</v>
      </c>
      <c r="I23" s="65">
        <f t="shared" si="0"/>
        <v>0</v>
      </c>
    </row>
    <row r="24" spans="1:9" x14ac:dyDescent="0.25">
      <c r="A24" s="59" t="s">
        <v>37</v>
      </c>
      <c r="B24" s="60"/>
      <c r="C24" s="64"/>
      <c r="D24" s="65">
        <v>0</v>
      </c>
      <c r="E24" s="65">
        <v>158122</v>
      </c>
      <c r="F24" s="65">
        <v>55700</v>
      </c>
      <c r="G24" s="65">
        <v>86178</v>
      </c>
      <c r="H24" s="65">
        <v>0</v>
      </c>
      <c r="I24" s="65">
        <v>0</v>
      </c>
    </row>
    <row r="25" spans="1:9" x14ac:dyDescent="0.25">
      <c r="A25" s="59" t="s">
        <v>38</v>
      </c>
      <c r="B25" s="60"/>
      <c r="C25" s="64"/>
      <c r="D25" s="65">
        <v>0</v>
      </c>
      <c r="E25" s="65">
        <v>148816</v>
      </c>
      <c r="F25" s="64">
        <v>65006</v>
      </c>
      <c r="G25" s="65">
        <v>86178</v>
      </c>
      <c r="H25" s="65">
        <v>0</v>
      </c>
      <c r="I25" s="65">
        <v>0</v>
      </c>
    </row>
    <row r="26" spans="1:9" x14ac:dyDescent="0.25">
      <c r="A26" s="59"/>
      <c r="B26" s="60"/>
      <c r="C26" s="64"/>
      <c r="D26" s="65"/>
      <c r="E26" s="65"/>
      <c r="F26" s="65"/>
      <c r="G26" s="65"/>
      <c r="H26" s="65"/>
      <c r="I26" s="65"/>
    </row>
    <row r="27" spans="1:9" x14ac:dyDescent="0.25">
      <c r="A27" s="59" t="s">
        <v>39</v>
      </c>
      <c r="B27" s="29"/>
      <c r="C27" s="66"/>
      <c r="D27" s="66"/>
      <c r="E27" s="66"/>
      <c r="F27" s="66"/>
      <c r="G27" s="66"/>
      <c r="H27" s="66"/>
      <c r="I27" s="64"/>
    </row>
    <row r="28" spans="1:9" x14ac:dyDescent="0.25">
      <c r="A28" s="67" t="s">
        <v>40</v>
      </c>
      <c r="B28" s="60"/>
      <c r="C28" s="64"/>
      <c r="D28" s="68"/>
      <c r="E28" s="66"/>
      <c r="F28" s="66"/>
      <c r="G28" s="66"/>
      <c r="H28" s="66"/>
      <c r="I28" s="64"/>
    </row>
    <row r="29" spans="1:9" x14ac:dyDescent="0.25">
      <c r="A29" s="69"/>
      <c r="B29" s="70"/>
      <c r="C29" s="64">
        <v>0</v>
      </c>
      <c r="D29" s="65">
        <v>0</v>
      </c>
      <c r="E29" s="65">
        <v>0</v>
      </c>
      <c r="F29" s="65">
        <v>0</v>
      </c>
      <c r="G29" s="65"/>
      <c r="H29" s="65"/>
      <c r="I29" s="65"/>
    </row>
    <row r="30" spans="1:9" x14ac:dyDescent="0.25">
      <c r="A30" s="69"/>
      <c r="B30" s="70"/>
      <c r="C30" s="64"/>
      <c r="D30" s="65"/>
      <c r="E30" s="65"/>
      <c r="F30" s="65"/>
      <c r="G30" s="65"/>
      <c r="H30" s="65"/>
      <c r="I30" s="65"/>
    </row>
    <row r="31" spans="1:9" x14ac:dyDescent="0.25">
      <c r="A31" s="69"/>
      <c r="B31" s="70"/>
      <c r="C31" s="64"/>
      <c r="D31" s="65"/>
      <c r="E31" s="65"/>
      <c r="F31" s="65"/>
      <c r="G31" s="65"/>
      <c r="H31" s="65"/>
      <c r="I31" s="65"/>
    </row>
    <row r="32" spans="1:9" x14ac:dyDescent="0.25">
      <c r="A32" s="59" t="s">
        <v>41</v>
      </c>
      <c r="B32" s="60"/>
      <c r="C32" s="64">
        <f t="shared" ref="C32:I32" si="1">SUM(C29:C31)</f>
        <v>0</v>
      </c>
      <c r="D32" s="64">
        <f t="shared" si="1"/>
        <v>0</v>
      </c>
      <c r="E32" s="64">
        <f t="shared" si="1"/>
        <v>0</v>
      </c>
      <c r="F32" s="64">
        <f t="shared" si="1"/>
        <v>0</v>
      </c>
      <c r="G32" s="64">
        <f t="shared" si="1"/>
        <v>0</v>
      </c>
      <c r="H32" s="64">
        <f t="shared" si="1"/>
        <v>0</v>
      </c>
      <c r="I32" s="64">
        <f t="shared" si="1"/>
        <v>0</v>
      </c>
    </row>
    <row r="33" spans="1:9" x14ac:dyDescent="0.25">
      <c r="A33" s="59"/>
      <c r="B33" s="60"/>
      <c r="C33" s="64"/>
      <c r="D33" s="65"/>
      <c r="E33" s="65"/>
      <c r="F33" s="65"/>
      <c r="G33" s="65"/>
      <c r="H33" s="65"/>
      <c r="I33" s="65"/>
    </row>
    <row r="34" spans="1:9" x14ac:dyDescent="0.25">
      <c r="A34" s="59" t="s">
        <v>42</v>
      </c>
      <c r="B34" s="60"/>
      <c r="C34" s="64">
        <f>+C23+C24-C25+C32</f>
        <v>0</v>
      </c>
      <c r="D34" s="64">
        <f t="shared" ref="D34:I34" si="2">+D23+D24-D25+D32</f>
        <v>0</v>
      </c>
      <c r="E34" s="64">
        <f>+E23+E24-E25+E32</f>
        <v>9306</v>
      </c>
      <c r="F34" s="64">
        <f t="shared" si="2"/>
        <v>0</v>
      </c>
      <c r="G34" s="64">
        <f>+G23+G24-G25+G32</f>
        <v>0</v>
      </c>
      <c r="H34" s="64">
        <f>+H23+H24-H25+H32</f>
        <v>0</v>
      </c>
      <c r="I34" s="64">
        <f t="shared" si="2"/>
        <v>0</v>
      </c>
    </row>
    <row r="35" spans="1:9" x14ac:dyDescent="0.25">
      <c r="A35" s="69"/>
      <c r="B35" s="70"/>
      <c r="C35" s="71"/>
      <c r="D35" s="72"/>
      <c r="E35" s="72"/>
      <c r="F35" s="65"/>
      <c r="G35" s="65"/>
      <c r="H35" s="65"/>
      <c r="I35" s="65"/>
    </row>
    <row r="36" spans="1:9" x14ac:dyDescent="0.25">
      <c r="A36" s="59" t="s">
        <v>43</v>
      </c>
      <c r="B36" s="60"/>
      <c r="C36" s="71"/>
      <c r="D36" s="72">
        <v>134755</v>
      </c>
      <c r="E36" s="72">
        <v>138267</v>
      </c>
      <c r="F36" s="65">
        <v>56034</v>
      </c>
      <c r="G36" s="65"/>
      <c r="H36" s="65"/>
      <c r="I36" s="65"/>
    </row>
    <row r="37" spans="1:9" x14ac:dyDescent="0.25">
      <c r="A37" s="69"/>
      <c r="B37" s="70"/>
      <c r="C37" s="71"/>
      <c r="D37" s="72"/>
      <c r="E37" s="72"/>
      <c r="F37" s="65"/>
      <c r="G37" s="65"/>
      <c r="H37" s="65"/>
      <c r="I37" s="65"/>
    </row>
    <row r="38" spans="1:9" x14ac:dyDescent="0.25">
      <c r="A38" s="59" t="s">
        <v>44</v>
      </c>
      <c r="B38" s="73"/>
      <c r="C38" s="74">
        <f>C34-C36</f>
        <v>0</v>
      </c>
      <c r="D38" s="74">
        <f t="shared" ref="D38:I38" si="3">D34-D36</f>
        <v>-134755</v>
      </c>
      <c r="E38" s="74">
        <f t="shared" si="3"/>
        <v>-128961</v>
      </c>
      <c r="F38" s="75">
        <f t="shared" si="3"/>
        <v>-56034</v>
      </c>
      <c r="G38" s="75">
        <f t="shared" si="3"/>
        <v>0</v>
      </c>
      <c r="H38" s="75">
        <f t="shared" si="3"/>
        <v>0</v>
      </c>
      <c r="I38" s="75">
        <f t="shared" si="3"/>
        <v>0</v>
      </c>
    </row>
    <row r="39" spans="1:9" x14ac:dyDescent="0.25">
      <c r="A39" s="76"/>
      <c r="B39" s="76"/>
      <c r="C39" s="77"/>
      <c r="D39" s="77"/>
      <c r="E39" s="77"/>
      <c r="F39" s="77"/>
      <c r="G39" s="77"/>
      <c r="H39" s="77"/>
      <c r="I39" s="77"/>
    </row>
    <row r="40" spans="1:9" x14ac:dyDescent="0.25">
      <c r="A40" s="78" t="s">
        <v>45</v>
      </c>
      <c r="B40" s="28"/>
      <c r="C40" s="79"/>
      <c r="D40" s="79"/>
      <c r="E40" s="79"/>
      <c r="F40" s="79"/>
      <c r="G40" s="79"/>
      <c r="H40" s="79"/>
      <c r="I40" s="79"/>
    </row>
    <row r="41" spans="1:9" x14ac:dyDescent="0.25">
      <c r="A41" s="80" t="s">
        <v>46</v>
      </c>
      <c r="B41" s="70"/>
      <c r="C41" s="72"/>
      <c r="D41" s="72"/>
      <c r="E41" s="72"/>
      <c r="F41" s="72"/>
      <c r="G41" s="72"/>
      <c r="H41" s="72"/>
      <c r="I41" s="72"/>
    </row>
    <row r="42" spans="1:9" x14ac:dyDescent="0.25">
      <c r="A42" s="59"/>
      <c r="B42" s="60"/>
      <c r="C42" s="65"/>
      <c r="D42" s="65"/>
      <c r="E42" s="65"/>
      <c r="F42" s="65"/>
      <c r="G42" s="65"/>
      <c r="H42" s="65"/>
      <c r="I42" s="65"/>
    </row>
    <row r="43" spans="1:9" x14ac:dyDescent="0.25">
      <c r="A43" s="59" t="s">
        <v>47</v>
      </c>
      <c r="B43" s="60"/>
      <c r="C43" s="65"/>
      <c r="D43" s="65"/>
      <c r="E43" s="65"/>
      <c r="F43" s="65"/>
      <c r="G43" s="65"/>
      <c r="H43" s="65"/>
      <c r="I43" s="65"/>
    </row>
    <row r="44" spans="1:9" x14ac:dyDescent="0.25">
      <c r="A44" s="59"/>
      <c r="B44" s="60"/>
      <c r="C44" s="65"/>
      <c r="D44" s="65"/>
      <c r="E44" s="65"/>
      <c r="F44" s="65"/>
      <c r="G44" s="65"/>
      <c r="H44" s="65"/>
      <c r="I44" s="65"/>
    </row>
    <row r="45" spans="1:9" x14ac:dyDescent="0.25">
      <c r="A45" s="112" t="s">
        <v>48</v>
      </c>
      <c r="B45" s="73"/>
      <c r="C45" s="65"/>
      <c r="D45" s="65"/>
      <c r="E45" s="65"/>
      <c r="F45" s="65"/>
      <c r="G45" s="65"/>
      <c r="H45" s="65"/>
      <c r="I45" s="65"/>
    </row>
    <row r="46" spans="1:9" x14ac:dyDescent="0.25">
      <c r="A46" s="113" t="s">
        <v>49</v>
      </c>
      <c r="B46" s="114"/>
      <c r="C46" s="65"/>
      <c r="D46" s="65"/>
      <c r="E46" s="65"/>
      <c r="F46" s="65"/>
      <c r="G46" s="65"/>
      <c r="H46" s="65"/>
      <c r="I46" s="65"/>
    </row>
    <row r="47" spans="1:9" x14ac:dyDescent="0.25">
      <c r="A47" s="6"/>
      <c r="B47" s="6"/>
      <c r="C47" s="6"/>
      <c r="D47" s="6"/>
      <c r="E47" s="6"/>
      <c r="F47" s="6"/>
      <c r="G47" s="6"/>
      <c r="H47" s="6"/>
      <c r="I47" s="6"/>
    </row>
  </sheetData>
  <sheetProtection selectLockedCells="1"/>
  <mergeCells count="1">
    <mergeCell ref="A19:I19"/>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43A131-E253-49FD-B2FC-52E7B7998563}">
  <sheetPr>
    <pageSetUpPr fitToPage="1"/>
  </sheetPr>
  <dimension ref="A1:J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10" x14ac:dyDescent="0.25">
      <c r="A1" s="6"/>
      <c r="B1" s="6"/>
      <c r="C1" s="6"/>
      <c r="D1" s="6"/>
      <c r="E1" s="6"/>
      <c r="F1" s="6"/>
      <c r="G1" s="6"/>
      <c r="H1" s="6"/>
      <c r="I1" s="6"/>
    </row>
    <row r="2" spans="1:10" x14ac:dyDescent="0.25">
      <c r="A2" s="6" t="s">
        <v>0</v>
      </c>
      <c r="B2" s="26" t="s">
        <v>1</v>
      </c>
      <c r="C2" s="28"/>
      <c r="D2" s="28"/>
      <c r="E2" s="7"/>
      <c r="F2" s="6"/>
      <c r="G2" s="57" t="s">
        <v>2</v>
      </c>
      <c r="H2" s="26" t="s">
        <v>210</v>
      </c>
      <c r="I2" s="28"/>
    </row>
    <row r="3" spans="1:10" x14ac:dyDescent="0.25">
      <c r="A3" s="6" t="s">
        <v>4</v>
      </c>
      <c r="B3" s="26" t="s">
        <v>233</v>
      </c>
      <c r="C3" s="28"/>
      <c r="D3" s="28"/>
      <c r="E3" s="7"/>
      <c r="F3" s="6"/>
      <c r="G3" s="57" t="s">
        <v>6</v>
      </c>
      <c r="H3" s="27" t="s">
        <v>212</v>
      </c>
      <c r="I3" s="29"/>
    </row>
    <row r="4" spans="1:10" x14ac:dyDescent="0.25">
      <c r="A4" s="6" t="s">
        <v>8</v>
      </c>
      <c r="B4" s="26" t="s">
        <v>234</v>
      </c>
      <c r="C4" s="28"/>
      <c r="D4" s="28"/>
      <c r="E4" s="7"/>
      <c r="F4" s="6"/>
      <c r="G4" s="57" t="s">
        <v>10</v>
      </c>
      <c r="H4" s="26" t="s">
        <v>11</v>
      </c>
      <c r="I4" s="28"/>
    </row>
    <row r="5" spans="1:10" x14ac:dyDescent="0.25">
      <c r="A5" s="6" t="s">
        <v>12</v>
      </c>
      <c r="B5" s="26" t="s">
        <v>235</v>
      </c>
      <c r="C5" s="29"/>
      <c r="D5" s="29"/>
      <c r="E5" s="7"/>
      <c r="F5" s="6"/>
      <c r="G5" s="57" t="s">
        <v>14</v>
      </c>
      <c r="H5" s="27" t="s">
        <v>236</v>
      </c>
      <c r="I5" s="29"/>
    </row>
    <row r="6" spans="1:10" x14ac:dyDescent="0.25">
      <c r="A6" s="6"/>
      <c r="B6" s="6"/>
      <c r="C6" s="6"/>
      <c r="D6" s="6"/>
      <c r="E6" s="6"/>
      <c r="F6" s="6"/>
      <c r="G6" s="6"/>
      <c r="H6" s="6"/>
      <c r="I6" s="6"/>
      <c r="J6" s="1"/>
    </row>
    <row r="7" spans="1:10" x14ac:dyDescent="0.25">
      <c r="A7" s="6"/>
      <c r="B7" s="6"/>
      <c r="C7" s="6"/>
      <c r="D7" s="6"/>
      <c r="E7" s="6"/>
      <c r="F7" s="6"/>
      <c r="G7" s="6"/>
      <c r="H7" s="6"/>
      <c r="I7" s="6"/>
      <c r="J7" s="1"/>
    </row>
    <row r="8" spans="1:10" x14ac:dyDescent="0.25">
      <c r="A8" s="108" t="s">
        <v>16</v>
      </c>
      <c r="B8" s="109"/>
      <c r="C8" s="109"/>
      <c r="D8" s="109"/>
      <c r="E8" s="109"/>
      <c r="F8" s="109"/>
      <c r="G8" s="109"/>
      <c r="H8" s="109"/>
      <c r="I8" s="109"/>
      <c r="J8" s="30"/>
    </row>
    <row r="9" spans="1:10" x14ac:dyDescent="0.25">
      <c r="A9" s="109" t="s">
        <v>237</v>
      </c>
      <c r="B9" s="109"/>
      <c r="C9" s="109"/>
      <c r="D9" s="109"/>
      <c r="E9" s="109"/>
      <c r="F9" s="109"/>
      <c r="G9" s="109"/>
      <c r="H9" s="109"/>
      <c r="I9" s="109"/>
      <c r="J9" s="30"/>
    </row>
    <row r="10" spans="1:10" x14ac:dyDescent="0.25">
      <c r="A10" s="108" t="s">
        <v>18</v>
      </c>
      <c r="B10" s="109"/>
      <c r="C10" s="109"/>
      <c r="D10" s="109"/>
      <c r="E10" s="109"/>
      <c r="F10" s="109"/>
      <c r="G10" s="109"/>
      <c r="H10" s="109"/>
      <c r="I10" s="109"/>
      <c r="J10" s="30"/>
    </row>
    <row r="11" spans="1:10" x14ac:dyDescent="0.25">
      <c r="A11" s="109" t="s">
        <v>238</v>
      </c>
      <c r="B11" s="109"/>
      <c r="C11" s="109"/>
      <c r="D11" s="109"/>
      <c r="E11" s="109"/>
      <c r="F11" s="109"/>
      <c r="G11" s="109"/>
      <c r="H11" s="109"/>
      <c r="I11" s="109"/>
      <c r="J11" s="30"/>
    </row>
    <row r="12" spans="1:10" x14ac:dyDescent="0.25">
      <c r="A12" s="108" t="s">
        <v>20</v>
      </c>
      <c r="B12" s="109"/>
      <c r="C12" s="109"/>
      <c r="D12" s="109"/>
      <c r="E12" s="109"/>
      <c r="F12" s="109"/>
      <c r="G12" s="109"/>
      <c r="H12" s="109"/>
      <c r="I12" s="109"/>
      <c r="J12" s="30"/>
    </row>
    <row r="13" spans="1:10" x14ac:dyDescent="0.25">
      <c r="A13" s="109" t="s">
        <v>239</v>
      </c>
      <c r="B13" s="109"/>
      <c r="C13" s="109"/>
      <c r="D13" s="109"/>
      <c r="E13" s="109"/>
      <c r="F13" s="109"/>
      <c r="G13" s="109"/>
      <c r="H13" s="109"/>
      <c r="I13" s="109"/>
      <c r="J13" s="30"/>
    </row>
    <row r="14" spans="1:10" x14ac:dyDescent="0.25">
      <c r="A14" s="108" t="s">
        <v>240</v>
      </c>
      <c r="B14" s="109"/>
      <c r="C14" s="109"/>
      <c r="D14" s="109"/>
      <c r="E14" s="109"/>
      <c r="F14" s="109"/>
      <c r="G14" s="109"/>
      <c r="H14" s="109"/>
      <c r="I14" s="109"/>
      <c r="J14" s="30"/>
    </row>
    <row r="15" spans="1:10" x14ac:dyDescent="0.25">
      <c r="A15" s="109"/>
      <c r="B15" s="109"/>
      <c r="C15" s="109"/>
      <c r="D15" s="109"/>
      <c r="E15" s="109"/>
      <c r="F15" s="109"/>
      <c r="G15" s="109"/>
      <c r="H15" s="109"/>
      <c r="I15" s="109"/>
      <c r="J15" s="30"/>
    </row>
    <row r="16" spans="1:10" x14ac:dyDescent="0.25">
      <c r="A16" s="110" t="s">
        <v>241</v>
      </c>
      <c r="B16" s="6"/>
      <c r="C16" s="7"/>
      <c r="D16" s="7"/>
      <c r="E16" s="7"/>
      <c r="F16" s="7"/>
      <c r="G16" s="7"/>
      <c r="H16" s="7"/>
      <c r="I16" s="7"/>
      <c r="J16" s="3"/>
    </row>
    <row r="17" spans="1:9" x14ac:dyDescent="0.25">
      <c r="A17" s="7"/>
      <c r="B17" s="7"/>
      <c r="C17" s="7"/>
      <c r="D17" s="7"/>
      <c r="E17" s="7"/>
      <c r="F17" s="7"/>
      <c r="G17" s="7"/>
      <c r="H17" s="7"/>
      <c r="I17" s="7"/>
    </row>
    <row r="18" spans="1:9" ht="13" x14ac:dyDescent="0.3">
      <c r="A18" s="119" t="s">
        <v>25</v>
      </c>
      <c r="B18" s="120"/>
      <c r="C18" s="120"/>
      <c r="D18" s="120"/>
      <c r="E18" s="120"/>
      <c r="F18" s="120"/>
      <c r="G18" s="120"/>
      <c r="H18" s="120"/>
      <c r="I18" s="121"/>
    </row>
    <row r="19" spans="1:9" x14ac:dyDescent="0.25">
      <c r="A19" s="59"/>
      <c r="B19" s="60"/>
      <c r="C19" s="61" t="s">
        <v>26</v>
      </c>
      <c r="D19" s="61" t="s">
        <v>27</v>
      </c>
      <c r="E19" s="61" t="s">
        <v>28</v>
      </c>
      <c r="F19" s="61" t="s">
        <v>29</v>
      </c>
      <c r="G19" s="61" t="s">
        <v>30</v>
      </c>
      <c r="H19" s="61" t="s">
        <v>31</v>
      </c>
      <c r="I19" s="61" t="s">
        <v>32</v>
      </c>
    </row>
    <row r="20" spans="1:9" x14ac:dyDescent="0.25">
      <c r="A20" s="59"/>
      <c r="B20" s="60"/>
      <c r="C20" s="62" t="s">
        <v>33</v>
      </c>
      <c r="D20" s="63" t="s">
        <v>33</v>
      </c>
      <c r="E20" s="62" t="s">
        <v>33</v>
      </c>
      <c r="F20" s="62" t="s">
        <v>33</v>
      </c>
      <c r="G20" s="62" t="s">
        <v>34</v>
      </c>
      <c r="H20" s="62" t="s">
        <v>34</v>
      </c>
      <c r="I20" s="62" t="s">
        <v>34</v>
      </c>
    </row>
    <row r="21" spans="1:9" x14ac:dyDescent="0.25">
      <c r="A21" s="59" t="s">
        <v>35</v>
      </c>
      <c r="B21" s="60"/>
      <c r="C21" s="64">
        <v>0</v>
      </c>
      <c r="D21" s="65">
        <v>0</v>
      </c>
      <c r="E21" s="65"/>
      <c r="F21" s="65"/>
      <c r="G21" s="65"/>
      <c r="H21" s="65"/>
      <c r="I21" s="65"/>
    </row>
    <row r="22" spans="1:9" x14ac:dyDescent="0.25">
      <c r="A22" s="59" t="s">
        <v>36</v>
      </c>
      <c r="B22" s="60"/>
      <c r="C22" s="64">
        <v>353916</v>
      </c>
      <c r="D22" s="65">
        <f t="shared" ref="D22:I22" si="0">C33</f>
        <v>374915</v>
      </c>
      <c r="E22" s="65">
        <f t="shared" si="0"/>
        <v>375699</v>
      </c>
      <c r="F22" s="65">
        <f t="shared" si="0"/>
        <v>375699</v>
      </c>
      <c r="G22" s="65">
        <f t="shared" si="0"/>
        <v>0</v>
      </c>
      <c r="H22" s="65">
        <f t="shared" si="0"/>
        <v>0</v>
      </c>
      <c r="I22" s="65">
        <f t="shared" si="0"/>
        <v>0</v>
      </c>
    </row>
    <row r="23" spans="1:9" x14ac:dyDescent="0.25">
      <c r="A23" s="59" t="s">
        <v>37</v>
      </c>
      <c r="B23" s="60"/>
      <c r="C23" s="64">
        <v>2279</v>
      </c>
      <c r="D23" s="65">
        <v>784</v>
      </c>
      <c r="E23" s="65">
        <v>0</v>
      </c>
      <c r="F23" s="65">
        <v>0</v>
      </c>
      <c r="G23" s="65"/>
      <c r="H23" s="65"/>
      <c r="I23" s="65"/>
    </row>
    <row r="24" spans="1:9" x14ac:dyDescent="0.25">
      <c r="A24" s="59" t="s">
        <v>38</v>
      </c>
      <c r="B24" s="60"/>
      <c r="C24" s="64">
        <v>44215</v>
      </c>
      <c r="D24" s="65">
        <v>0</v>
      </c>
      <c r="E24" s="65">
        <v>0</v>
      </c>
      <c r="F24" s="64">
        <v>375699</v>
      </c>
      <c r="G24" s="65"/>
      <c r="H24" s="65"/>
      <c r="I24" s="65"/>
    </row>
    <row r="25" spans="1:9" x14ac:dyDescent="0.25">
      <c r="A25" s="59"/>
      <c r="B25" s="60"/>
      <c r="C25" s="64"/>
      <c r="D25" s="65"/>
      <c r="E25" s="65"/>
      <c r="F25" s="65"/>
      <c r="G25" s="65"/>
      <c r="H25" s="65"/>
      <c r="I25" s="65"/>
    </row>
    <row r="26" spans="1:9" x14ac:dyDescent="0.25">
      <c r="A26" s="59" t="s">
        <v>39</v>
      </c>
      <c r="B26" s="29"/>
      <c r="C26" s="66"/>
      <c r="D26" s="66"/>
      <c r="E26" s="66"/>
      <c r="F26" s="66"/>
      <c r="G26" s="66"/>
      <c r="H26" s="66"/>
      <c r="I26" s="64"/>
    </row>
    <row r="27" spans="1:9" x14ac:dyDescent="0.25">
      <c r="A27" s="67" t="s">
        <v>40</v>
      </c>
      <c r="B27" s="60"/>
      <c r="C27" s="64"/>
      <c r="D27" s="68"/>
      <c r="E27" s="66"/>
      <c r="F27" s="66"/>
      <c r="G27" s="66"/>
      <c r="H27" s="66"/>
      <c r="I27" s="64"/>
    </row>
    <row r="28" spans="1:9" x14ac:dyDescent="0.25">
      <c r="A28" s="69"/>
      <c r="B28" s="70"/>
      <c r="C28" s="64">
        <v>62935</v>
      </c>
      <c r="D28" s="65">
        <v>0</v>
      </c>
      <c r="E28" s="65">
        <v>0</v>
      </c>
      <c r="F28" s="65">
        <v>0</v>
      </c>
      <c r="G28" s="65"/>
      <c r="H28" s="65"/>
      <c r="I28" s="65"/>
    </row>
    <row r="29" spans="1:9" x14ac:dyDescent="0.25">
      <c r="A29" s="69"/>
      <c r="B29" s="70"/>
      <c r="C29" s="64"/>
      <c r="D29" s="65"/>
      <c r="E29" s="65"/>
      <c r="F29" s="65"/>
      <c r="G29" s="65"/>
      <c r="H29" s="65"/>
      <c r="I29" s="65"/>
    </row>
    <row r="30" spans="1:9" x14ac:dyDescent="0.25">
      <c r="A30" s="69"/>
      <c r="B30" s="70"/>
      <c r="C30" s="64"/>
      <c r="D30" s="65"/>
      <c r="E30" s="65"/>
      <c r="F30" s="65"/>
      <c r="G30" s="65"/>
      <c r="H30" s="65"/>
      <c r="I30" s="65"/>
    </row>
    <row r="31" spans="1:9" x14ac:dyDescent="0.25">
      <c r="A31" s="59" t="s">
        <v>41</v>
      </c>
      <c r="B31" s="60"/>
      <c r="C31" s="64">
        <f t="shared" ref="C31:I31" si="1">SUM(C28:C30)</f>
        <v>62935</v>
      </c>
      <c r="D31" s="64">
        <f t="shared" si="1"/>
        <v>0</v>
      </c>
      <c r="E31" s="64">
        <f t="shared" si="1"/>
        <v>0</v>
      </c>
      <c r="F31" s="64">
        <f t="shared" si="1"/>
        <v>0</v>
      </c>
      <c r="G31" s="64">
        <f t="shared" si="1"/>
        <v>0</v>
      </c>
      <c r="H31" s="64">
        <f t="shared" si="1"/>
        <v>0</v>
      </c>
      <c r="I31" s="64">
        <f t="shared" si="1"/>
        <v>0</v>
      </c>
    </row>
    <row r="32" spans="1:9" x14ac:dyDescent="0.25">
      <c r="A32" s="59"/>
      <c r="B32" s="60"/>
      <c r="C32" s="64"/>
      <c r="D32" s="65"/>
      <c r="E32" s="65"/>
      <c r="F32" s="65"/>
      <c r="G32" s="65"/>
      <c r="H32" s="65"/>
      <c r="I32" s="65"/>
    </row>
    <row r="33" spans="1:9" x14ac:dyDescent="0.25">
      <c r="A33" s="59" t="s">
        <v>42</v>
      </c>
      <c r="B33" s="60"/>
      <c r="C33" s="64">
        <f>+C22+C23-C24+C31</f>
        <v>374915</v>
      </c>
      <c r="D33" s="64">
        <f t="shared" ref="D33:I33" si="2">+D22+D23-D24+D31</f>
        <v>375699</v>
      </c>
      <c r="E33" s="64">
        <f>+E22+E23-E24+E31</f>
        <v>375699</v>
      </c>
      <c r="F33" s="64">
        <f t="shared" si="2"/>
        <v>0</v>
      </c>
      <c r="G33" s="64">
        <f>+G22+G23-G24+G31</f>
        <v>0</v>
      </c>
      <c r="H33" s="64">
        <f>+H22+H23-H24+H31</f>
        <v>0</v>
      </c>
      <c r="I33" s="64">
        <f t="shared" si="2"/>
        <v>0</v>
      </c>
    </row>
    <row r="34" spans="1:9" x14ac:dyDescent="0.25">
      <c r="A34" s="69"/>
      <c r="B34" s="70"/>
      <c r="C34" s="71"/>
      <c r="D34" s="72"/>
      <c r="E34" s="72"/>
      <c r="F34" s="65"/>
      <c r="G34" s="65"/>
      <c r="H34" s="65"/>
      <c r="I34" s="65"/>
    </row>
    <row r="35" spans="1:9" x14ac:dyDescent="0.25">
      <c r="A35" s="59" t="s">
        <v>43</v>
      </c>
      <c r="B35" s="60"/>
      <c r="C35" s="71">
        <v>0</v>
      </c>
      <c r="D35" s="72">
        <v>0</v>
      </c>
      <c r="E35" s="72"/>
      <c r="F35" s="65"/>
      <c r="G35" s="65"/>
      <c r="H35" s="65"/>
      <c r="I35" s="65"/>
    </row>
    <row r="36" spans="1:9" x14ac:dyDescent="0.25">
      <c r="A36" s="69"/>
      <c r="B36" s="70"/>
      <c r="C36" s="71"/>
      <c r="D36" s="72"/>
      <c r="E36" s="72"/>
      <c r="F36" s="65">
        <v>0</v>
      </c>
      <c r="G36" s="65"/>
      <c r="H36" s="65"/>
      <c r="I36" s="65"/>
    </row>
    <row r="37" spans="1:9" x14ac:dyDescent="0.25">
      <c r="A37" s="59" t="s">
        <v>44</v>
      </c>
      <c r="B37" s="73"/>
      <c r="C37" s="74">
        <f>C33-C35</f>
        <v>374915</v>
      </c>
      <c r="D37" s="74">
        <f t="shared" ref="D37:I37" si="3">D33-D35</f>
        <v>375699</v>
      </c>
      <c r="E37" s="74">
        <f t="shared" si="3"/>
        <v>375699</v>
      </c>
      <c r="F37" s="75">
        <f t="shared" si="3"/>
        <v>0</v>
      </c>
      <c r="G37" s="75">
        <f t="shared" si="3"/>
        <v>0</v>
      </c>
      <c r="H37" s="75">
        <f t="shared" si="3"/>
        <v>0</v>
      </c>
      <c r="I37" s="75">
        <f t="shared" si="3"/>
        <v>0</v>
      </c>
    </row>
    <row r="38" spans="1:9" x14ac:dyDescent="0.25">
      <c r="A38" s="76"/>
      <c r="B38" s="76"/>
      <c r="C38" s="77"/>
      <c r="D38" s="77"/>
      <c r="E38" s="77"/>
      <c r="F38" s="77"/>
      <c r="G38" s="77"/>
      <c r="H38" s="77"/>
      <c r="I38" s="77"/>
    </row>
    <row r="39" spans="1:9" x14ac:dyDescent="0.25">
      <c r="A39" s="78" t="s">
        <v>45</v>
      </c>
      <c r="B39" s="28"/>
      <c r="C39" s="79"/>
      <c r="D39" s="79"/>
      <c r="E39" s="79"/>
      <c r="F39" s="79"/>
      <c r="G39" s="79"/>
      <c r="H39" s="79"/>
      <c r="I39" s="79"/>
    </row>
    <row r="40" spans="1:9" x14ac:dyDescent="0.25">
      <c r="A40" s="80" t="s">
        <v>46</v>
      </c>
      <c r="B40" s="70"/>
      <c r="C40" s="72"/>
      <c r="D40" s="72"/>
      <c r="E40" s="72"/>
      <c r="F40" s="72"/>
      <c r="G40" s="72"/>
      <c r="H40" s="72"/>
      <c r="I40" s="72"/>
    </row>
    <row r="41" spans="1:9" x14ac:dyDescent="0.25">
      <c r="A41" s="59"/>
      <c r="B41" s="60"/>
      <c r="C41" s="65"/>
      <c r="D41" s="65"/>
      <c r="E41" s="65"/>
      <c r="F41" s="65"/>
      <c r="G41" s="65"/>
      <c r="H41" s="65"/>
      <c r="I41" s="65"/>
    </row>
    <row r="42" spans="1:9" x14ac:dyDescent="0.25">
      <c r="A42" s="59" t="s">
        <v>47</v>
      </c>
      <c r="B42" s="60"/>
      <c r="C42" s="65"/>
      <c r="D42" s="65"/>
      <c r="E42" s="65"/>
      <c r="F42" s="65"/>
      <c r="G42" s="65"/>
      <c r="H42" s="65"/>
      <c r="I42" s="65"/>
    </row>
    <row r="43" spans="1:9" x14ac:dyDescent="0.25">
      <c r="A43" s="59"/>
      <c r="B43" s="60"/>
      <c r="C43" s="65"/>
      <c r="D43" s="65"/>
      <c r="E43" s="65"/>
      <c r="F43" s="65"/>
      <c r="G43" s="65"/>
      <c r="H43" s="65"/>
      <c r="I43" s="65"/>
    </row>
    <row r="44" spans="1:9" x14ac:dyDescent="0.25">
      <c r="A44" s="112" t="s">
        <v>48</v>
      </c>
      <c r="B44" s="73"/>
      <c r="C44" s="65"/>
      <c r="D44" s="65"/>
      <c r="E44" s="65"/>
      <c r="F44" s="65"/>
      <c r="G44" s="65"/>
      <c r="H44" s="65"/>
      <c r="I44" s="65"/>
    </row>
    <row r="45" spans="1:9" x14ac:dyDescent="0.25">
      <c r="A45" s="113" t="s">
        <v>49</v>
      </c>
      <c r="B45" s="114"/>
      <c r="C45" s="65"/>
      <c r="D45" s="65"/>
      <c r="E45" s="65"/>
      <c r="F45" s="65"/>
      <c r="G45" s="65"/>
      <c r="H45" s="65"/>
      <c r="I45" s="65"/>
    </row>
    <row r="46" spans="1:9" x14ac:dyDescent="0.25">
      <c r="A46" s="6"/>
      <c r="B46" s="6"/>
      <c r="C46" s="6"/>
      <c r="D46" s="6"/>
      <c r="E46" s="6"/>
      <c r="F46" s="6"/>
      <c r="G46" s="6"/>
      <c r="H46" s="6"/>
      <c r="I46" s="6"/>
    </row>
    <row r="47" spans="1:9" x14ac:dyDescent="0.25">
      <c r="A47" s="6"/>
      <c r="B47" s="6"/>
      <c r="C47" s="6"/>
      <c r="D47" s="6"/>
      <c r="E47" s="6"/>
      <c r="F47" s="6"/>
      <c r="G47" s="6"/>
      <c r="H47" s="6"/>
      <c r="I47" s="6"/>
    </row>
  </sheetData>
  <sheetProtection selectLockedCells="1"/>
  <mergeCells count="1">
    <mergeCell ref="A18:I18"/>
  </mergeCells>
  <printOptions horizontalCentered="1"/>
  <pageMargins left="0.75" right="0.75" top="0.6" bottom="0.55000000000000004" header="0.28000000000000003" footer="0.16"/>
  <pageSetup scale="89"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6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D2F13-FAC2-422B-BE5B-A4232CFFDC37}">
  <sheetPr>
    <pageSetUpPr fitToPage="1"/>
  </sheetPr>
  <dimension ref="A1:I47"/>
  <sheetViews>
    <sheetView zoomScaleNormal="100" workbookViewId="0">
      <selection activeCell="H5" sqref="H5"/>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6" t="s">
        <v>218</v>
      </c>
      <c r="I2" s="28"/>
    </row>
    <row r="3" spans="1:9" x14ac:dyDescent="0.25">
      <c r="A3" s="6" t="s">
        <v>4</v>
      </c>
      <c r="B3" s="28" t="s">
        <v>211</v>
      </c>
      <c r="C3" s="28"/>
      <c r="D3" s="28"/>
      <c r="E3" s="7"/>
      <c r="F3" s="6"/>
      <c r="G3" s="57" t="s">
        <v>6</v>
      </c>
      <c r="H3" s="27" t="s">
        <v>219</v>
      </c>
      <c r="I3" s="29"/>
    </row>
    <row r="4" spans="1:9" x14ac:dyDescent="0.25">
      <c r="A4" s="6" t="s">
        <v>8</v>
      </c>
      <c r="B4" s="28" t="s">
        <v>226</v>
      </c>
      <c r="C4" s="28"/>
      <c r="D4" s="28"/>
      <c r="E4" s="7"/>
      <c r="F4" s="6"/>
      <c r="G4" s="57" t="s">
        <v>10</v>
      </c>
      <c r="H4" s="28" t="s">
        <v>11</v>
      </c>
      <c r="I4" s="28"/>
    </row>
    <row r="5" spans="1:9" x14ac:dyDescent="0.25">
      <c r="A5" s="6" t="s">
        <v>12</v>
      </c>
      <c r="B5" s="28" t="s">
        <v>227</v>
      </c>
      <c r="C5" s="29"/>
      <c r="D5" s="29"/>
      <c r="E5" s="7"/>
      <c r="F5" s="6"/>
      <c r="G5" s="57" t="s">
        <v>14</v>
      </c>
      <c r="H5" s="29" t="s">
        <v>643</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6" t="s">
        <v>228</v>
      </c>
      <c r="B9" s="6"/>
      <c r="C9" s="7"/>
      <c r="D9" s="7"/>
      <c r="E9" s="7"/>
      <c r="F9" s="7"/>
      <c r="G9" s="7"/>
      <c r="H9" s="7"/>
      <c r="I9" s="7"/>
    </row>
    <row r="10" spans="1:9" x14ac:dyDescent="0.25">
      <c r="A10" s="6" t="s">
        <v>229</v>
      </c>
      <c r="B10" s="6"/>
      <c r="C10" s="7"/>
      <c r="D10" s="7"/>
      <c r="E10" s="7"/>
      <c r="F10" s="7"/>
      <c r="G10" s="7"/>
      <c r="H10" s="7"/>
      <c r="I10" s="7"/>
    </row>
    <row r="11" spans="1:9" x14ac:dyDescent="0.25">
      <c r="A11" s="6" t="s">
        <v>18</v>
      </c>
      <c r="B11" s="6"/>
      <c r="C11" s="7"/>
      <c r="D11" s="7"/>
      <c r="E11" s="7"/>
      <c r="F11" s="7"/>
      <c r="G11" s="7"/>
      <c r="H11" s="7"/>
      <c r="I11" s="7"/>
    </row>
    <row r="12" spans="1:9" x14ac:dyDescent="0.25">
      <c r="A12" s="6" t="s">
        <v>230</v>
      </c>
      <c r="B12" s="6"/>
      <c r="C12" s="7"/>
      <c r="D12" s="7"/>
      <c r="E12" s="7"/>
      <c r="F12" s="7"/>
      <c r="G12" s="7"/>
      <c r="H12" s="7"/>
      <c r="I12" s="7"/>
    </row>
    <row r="13" spans="1:9" x14ac:dyDescent="0.25">
      <c r="A13" s="6" t="s">
        <v>20</v>
      </c>
      <c r="B13" s="6"/>
      <c r="C13" s="7"/>
      <c r="D13" s="7"/>
      <c r="E13" s="7"/>
      <c r="F13" s="7"/>
      <c r="G13" s="7"/>
      <c r="H13" s="7"/>
      <c r="I13" s="7"/>
    </row>
    <row r="14" spans="1:9" x14ac:dyDescent="0.25">
      <c r="A14" s="6" t="s">
        <v>231</v>
      </c>
      <c r="B14" s="6"/>
      <c r="C14" s="7"/>
      <c r="D14" s="7"/>
      <c r="E14" s="7"/>
      <c r="F14" s="7"/>
      <c r="G14" s="7"/>
      <c r="H14" s="7"/>
      <c r="I14" s="7"/>
    </row>
    <row r="15" spans="1:9" x14ac:dyDescent="0.25">
      <c r="A15" s="6" t="s">
        <v>232</v>
      </c>
      <c r="B15" s="6"/>
      <c r="C15" s="7"/>
      <c r="D15" s="7"/>
      <c r="E15" s="7"/>
      <c r="F15" s="7"/>
      <c r="G15" s="7"/>
      <c r="H15" s="7"/>
      <c r="I15" s="7"/>
    </row>
    <row r="16" spans="1:9" x14ac:dyDescent="0.25">
      <c r="A16" s="5" t="s">
        <v>22</v>
      </c>
      <c r="B16" s="6"/>
      <c r="C16" s="7"/>
      <c r="D16" s="7"/>
      <c r="E16" s="7"/>
      <c r="F16" s="7"/>
      <c r="G16" s="7"/>
      <c r="H16" s="7"/>
      <c r="I16" s="7"/>
    </row>
    <row r="17" spans="1:9" x14ac:dyDescent="0.25">
      <c r="A17" s="6"/>
      <c r="B17" s="6"/>
      <c r="C17" s="7"/>
      <c r="D17" s="7"/>
      <c r="E17" s="7"/>
      <c r="F17" s="7"/>
      <c r="G17" s="7"/>
      <c r="H17" s="7"/>
      <c r="I17" s="7"/>
    </row>
    <row r="18" spans="1:9" x14ac:dyDescent="0.25">
      <c r="A18" s="5" t="s">
        <v>23</v>
      </c>
      <c r="B18" s="6"/>
      <c r="C18" s="7"/>
      <c r="D18" s="7"/>
      <c r="E18" s="7"/>
      <c r="F18" s="7"/>
      <c r="G18" s="7"/>
      <c r="H18" s="7"/>
      <c r="I18" s="7"/>
    </row>
    <row r="19" spans="1:9" x14ac:dyDescent="0.25">
      <c r="A19" s="7"/>
      <c r="B19" s="7"/>
      <c r="C19" s="7"/>
      <c r="D19" s="7"/>
      <c r="E19" s="7"/>
      <c r="F19" s="7"/>
      <c r="G19" s="7"/>
      <c r="H19" s="7"/>
      <c r="I19" s="7"/>
    </row>
    <row r="20" spans="1:9" ht="13" x14ac:dyDescent="0.3">
      <c r="A20" s="119" t="s">
        <v>25</v>
      </c>
      <c r="B20" s="120"/>
      <c r="C20" s="120"/>
      <c r="D20" s="120"/>
      <c r="E20" s="120"/>
      <c r="F20" s="120"/>
      <c r="G20" s="120"/>
      <c r="H20" s="120"/>
      <c r="I20" s="121"/>
    </row>
    <row r="21" spans="1:9" x14ac:dyDescent="0.25">
      <c r="A21" s="59"/>
      <c r="B21" s="60"/>
      <c r="C21" s="61" t="s">
        <v>26</v>
      </c>
      <c r="D21" s="61" t="s">
        <v>27</v>
      </c>
      <c r="E21" s="61" t="s">
        <v>28</v>
      </c>
      <c r="F21" s="61" t="s">
        <v>29</v>
      </c>
      <c r="G21" s="61" t="s">
        <v>30</v>
      </c>
      <c r="H21" s="61" t="s">
        <v>31</v>
      </c>
      <c r="I21" s="61" t="s">
        <v>32</v>
      </c>
    </row>
    <row r="22" spans="1:9" x14ac:dyDescent="0.25">
      <c r="A22" s="59"/>
      <c r="B22" s="60"/>
      <c r="C22" s="62" t="s">
        <v>33</v>
      </c>
      <c r="D22" s="63" t="s">
        <v>33</v>
      </c>
      <c r="E22" s="62" t="s">
        <v>33</v>
      </c>
      <c r="F22" s="62" t="s">
        <v>33</v>
      </c>
      <c r="G22" s="62" t="s">
        <v>34</v>
      </c>
      <c r="H22" s="62" t="s">
        <v>34</v>
      </c>
      <c r="I22" s="62" t="s">
        <v>34</v>
      </c>
    </row>
    <row r="23" spans="1:9" x14ac:dyDescent="0.25">
      <c r="A23" s="59" t="s">
        <v>35</v>
      </c>
      <c r="B23" s="60"/>
      <c r="C23" s="64"/>
      <c r="D23" s="65">
        <v>327420</v>
      </c>
      <c r="E23" s="65">
        <v>0</v>
      </c>
      <c r="F23" s="65">
        <v>0</v>
      </c>
      <c r="G23" s="65">
        <v>109140</v>
      </c>
      <c r="H23" s="65">
        <v>110000</v>
      </c>
      <c r="I23" s="65">
        <v>110000</v>
      </c>
    </row>
    <row r="24" spans="1:9" x14ac:dyDescent="0.25">
      <c r="A24" s="59" t="s">
        <v>36</v>
      </c>
      <c r="B24" s="60"/>
      <c r="C24" s="64"/>
      <c r="D24" s="65">
        <f t="shared" ref="D24:I24" si="0">C35</f>
        <v>0</v>
      </c>
      <c r="E24" s="65">
        <f t="shared" si="0"/>
        <v>0</v>
      </c>
      <c r="F24" s="65">
        <f t="shared" si="0"/>
        <v>3573</v>
      </c>
      <c r="G24" s="65">
        <f t="shared" si="0"/>
        <v>4027</v>
      </c>
      <c r="H24" s="65">
        <f t="shared" si="0"/>
        <v>4667</v>
      </c>
      <c r="I24" s="65">
        <f t="shared" si="0"/>
        <v>6667</v>
      </c>
    </row>
    <row r="25" spans="1:9" x14ac:dyDescent="0.25">
      <c r="A25" s="59" t="s">
        <v>37</v>
      </c>
      <c r="B25" s="60"/>
      <c r="C25" s="64"/>
      <c r="D25" s="65">
        <v>100474</v>
      </c>
      <c r="E25" s="65">
        <v>111240</v>
      </c>
      <c r="F25" s="65">
        <v>106215</v>
      </c>
      <c r="G25" s="65">
        <v>107140</v>
      </c>
      <c r="H25" s="65">
        <v>110000</v>
      </c>
      <c r="I25" s="65">
        <v>110000</v>
      </c>
    </row>
    <row r="26" spans="1:9" x14ac:dyDescent="0.25">
      <c r="A26" s="59" t="s">
        <v>38</v>
      </c>
      <c r="B26" s="60"/>
      <c r="C26" s="64"/>
      <c r="D26" s="65">
        <v>100474</v>
      </c>
      <c r="E26" s="65">
        <v>107667</v>
      </c>
      <c r="F26" s="64">
        <v>105761</v>
      </c>
      <c r="G26" s="65">
        <v>106500</v>
      </c>
      <c r="H26" s="65">
        <v>108000</v>
      </c>
      <c r="I26" s="65">
        <v>109000</v>
      </c>
    </row>
    <row r="27" spans="1:9" x14ac:dyDescent="0.25">
      <c r="A27" s="59"/>
      <c r="B27" s="60"/>
      <c r="C27" s="64"/>
      <c r="D27" s="65"/>
      <c r="E27" s="65"/>
      <c r="F27" s="65"/>
      <c r="G27" s="65"/>
      <c r="H27" s="65"/>
      <c r="I27" s="65"/>
    </row>
    <row r="28" spans="1:9" x14ac:dyDescent="0.25">
      <c r="A28" s="59" t="s">
        <v>39</v>
      </c>
      <c r="B28" s="29"/>
      <c r="C28" s="66"/>
      <c r="D28" s="66"/>
      <c r="E28" s="66"/>
      <c r="F28" s="66"/>
      <c r="G28" s="66"/>
      <c r="H28" s="66"/>
      <c r="I28" s="64"/>
    </row>
    <row r="29" spans="1:9" x14ac:dyDescent="0.25">
      <c r="A29" s="67" t="s">
        <v>40</v>
      </c>
      <c r="B29" s="60"/>
      <c r="C29" s="64"/>
      <c r="D29" s="68"/>
      <c r="E29" s="66"/>
      <c r="F29" s="66"/>
      <c r="G29" s="66"/>
      <c r="H29" s="66"/>
      <c r="I29" s="64"/>
    </row>
    <row r="30" spans="1:9" x14ac:dyDescent="0.25">
      <c r="A30" s="69"/>
      <c r="B30" s="70"/>
      <c r="C30" s="64"/>
      <c r="D30" s="65"/>
      <c r="E30" s="65"/>
      <c r="F30" s="65"/>
      <c r="G30" s="65"/>
      <c r="H30" s="65"/>
      <c r="I30" s="65"/>
    </row>
    <row r="31" spans="1:9" x14ac:dyDescent="0.25">
      <c r="A31" s="69"/>
      <c r="B31" s="70"/>
      <c r="C31" s="64"/>
      <c r="D31" s="65"/>
      <c r="E31" s="65"/>
      <c r="F31" s="65"/>
      <c r="G31" s="65"/>
      <c r="H31" s="65"/>
      <c r="I31" s="65"/>
    </row>
    <row r="32" spans="1:9" x14ac:dyDescent="0.25">
      <c r="A32" s="69"/>
      <c r="B32" s="70"/>
      <c r="C32" s="64"/>
      <c r="D32" s="65"/>
      <c r="E32" s="65"/>
      <c r="F32" s="65"/>
      <c r="G32" s="65"/>
      <c r="H32" s="65"/>
      <c r="I32" s="65"/>
    </row>
    <row r="33" spans="1:9" x14ac:dyDescent="0.25">
      <c r="A33" s="59" t="s">
        <v>41</v>
      </c>
      <c r="B33" s="60"/>
      <c r="C33" s="64">
        <f t="shared" ref="C33:I33" si="1">SUM(C30:C32)</f>
        <v>0</v>
      </c>
      <c r="D33" s="64">
        <f t="shared" si="1"/>
        <v>0</v>
      </c>
      <c r="E33" s="64">
        <f t="shared" si="1"/>
        <v>0</v>
      </c>
      <c r="F33" s="64">
        <f t="shared" si="1"/>
        <v>0</v>
      </c>
      <c r="G33" s="64">
        <f t="shared" si="1"/>
        <v>0</v>
      </c>
      <c r="H33" s="64">
        <f t="shared" si="1"/>
        <v>0</v>
      </c>
      <c r="I33" s="64">
        <f t="shared" si="1"/>
        <v>0</v>
      </c>
    </row>
    <row r="34" spans="1:9" x14ac:dyDescent="0.25">
      <c r="A34" s="59"/>
      <c r="B34" s="60"/>
      <c r="C34" s="64"/>
      <c r="D34" s="65"/>
      <c r="E34" s="65"/>
      <c r="F34" s="65"/>
      <c r="G34" s="65"/>
      <c r="H34" s="65"/>
      <c r="I34" s="65"/>
    </row>
    <row r="35" spans="1:9" x14ac:dyDescent="0.25">
      <c r="A35" s="59" t="s">
        <v>42</v>
      </c>
      <c r="B35" s="60"/>
      <c r="C35" s="64">
        <f>+C24+C25-C26+C33</f>
        <v>0</v>
      </c>
      <c r="D35" s="64">
        <f t="shared" ref="D35:I35" si="2">+D24+D25-D26+D33</f>
        <v>0</v>
      </c>
      <c r="E35" s="64">
        <f>+E24+E25-E26+E33</f>
        <v>3573</v>
      </c>
      <c r="F35" s="64">
        <f t="shared" si="2"/>
        <v>4027</v>
      </c>
      <c r="G35" s="64">
        <f>+G24+G25-G26+G33</f>
        <v>4667</v>
      </c>
      <c r="H35" s="64">
        <f>+H24+H25-H26+H33</f>
        <v>6667</v>
      </c>
      <c r="I35" s="64">
        <f t="shared" si="2"/>
        <v>7667</v>
      </c>
    </row>
    <row r="36" spans="1:9" x14ac:dyDescent="0.25">
      <c r="A36" s="69"/>
      <c r="B36" s="70"/>
      <c r="C36" s="71"/>
      <c r="D36" s="72"/>
      <c r="E36" s="72"/>
      <c r="F36" s="65"/>
      <c r="G36" s="65"/>
      <c r="H36" s="65"/>
      <c r="I36" s="65"/>
    </row>
    <row r="37" spans="1:9" x14ac:dyDescent="0.25">
      <c r="A37" s="59" t="s">
        <v>43</v>
      </c>
      <c r="B37" s="60"/>
      <c r="C37" s="71"/>
      <c r="D37" s="72"/>
      <c r="E37" s="72"/>
      <c r="F37" s="65">
        <v>9605</v>
      </c>
      <c r="G37" s="65">
        <v>9500</v>
      </c>
      <c r="H37" s="65">
        <v>9500</v>
      </c>
      <c r="I37" s="65">
        <v>9500</v>
      </c>
    </row>
    <row r="38" spans="1:9" x14ac:dyDescent="0.25">
      <c r="A38" s="69"/>
      <c r="B38" s="70"/>
      <c r="C38" s="71"/>
      <c r="D38" s="72"/>
      <c r="E38" s="72"/>
      <c r="F38" s="65"/>
      <c r="G38" s="65"/>
      <c r="H38" s="65"/>
      <c r="I38" s="65"/>
    </row>
    <row r="39" spans="1:9" x14ac:dyDescent="0.25">
      <c r="A39" s="59" t="s">
        <v>44</v>
      </c>
      <c r="B39" s="73"/>
      <c r="C39" s="74">
        <f>C35-C37</f>
        <v>0</v>
      </c>
      <c r="D39" s="74">
        <f t="shared" ref="D39:I39" si="3">D35-D37</f>
        <v>0</v>
      </c>
      <c r="E39" s="74">
        <f t="shared" si="3"/>
        <v>3573</v>
      </c>
      <c r="F39" s="75">
        <f t="shared" si="3"/>
        <v>-5578</v>
      </c>
      <c r="G39" s="75">
        <f t="shared" si="3"/>
        <v>-4833</v>
      </c>
      <c r="H39" s="75">
        <f t="shared" si="3"/>
        <v>-2833</v>
      </c>
      <c r="I39" s="75">
        <f t="shared" si="3"/>
        <v>-1833</v>
      </c>
    </row>
    <row r="40" spans="1:9" x14ac:dyDescent="0.25">
      <c r="A40" s="76"/>
      <c r="B40" s="76"/>
      <c r="C40" s="77"/>
      <c r="D40" s="77"/>
      <c r="E40" s="77"/>
      <c r="F40" s="77"/>
      <c r="G40" s="77"/>
      <c r="H40" s="77"/>
      <c r="I40" s="77"/>
    </row>
    <row r="41" spans="1:9" x14ac:dyDescent="0.25">
      <c r="A41" s="78" t="s">
        <v>45</v>
      </c>
      <c r="B41" s="28"/>
      <c r="C41" s="79"/>
      <c r="D41" s="79"/>
      <c r="E41" s="79"/>
      <c r="F41" s="79"/>
      <c r="G41" s="79"/>
      <c r="H41" s="79"/>
      <c r="I41" s="79"/>
    </row>
    <row r="42" spans="1:9" x14ac:dyDescent="0.25">
      <c r="A42" s="80" t="s">
        <v>46</v>
      </c>
      <c r="B42" s="70"/>
      <c r="C42" s="72"/>
      <c r="D42" s="72"/>
      <c r="E42" s="72"/>
      <c r="F42" s="72"/>
      <c r="G42" s="72"/>
      <c r="H42" s="72"/>
      <c r="I42" s="72"/>
    </row>
    <row r="43" spans="1:9" x14ac:dyDescent="0.25">
      <c r="A43" s="59"/>
      <c r="B43" s="60"/>
      <c r="C43" s="65"/>
      <c r="D43" s="65"/>
      <c r="E43" s="65"/>
      <c r="F43" s="65"/>
      <c r="G43" s="65"/>
      <c r="H43" s="65"/>
      <c r="I43" s="65"/>
    </row>
    <row r="44" spans="1:9" x14ac:dyDescent="0.25">
      <c r="A44" s="59" t="s">
        <v>47</v>
      </c>
      <c r="B44" s="60"/>
      <c r="C44" s="65"/>
      <c r="D44" s="65"/>
      <c r="E44" s="65"/>
      <c r="F44" s="65"/>
      <c r="G44" s="65"/>
      <c r="H44" s="65"/>
      <c r="I44" s="65"/>
    </row>
    <row r="45" spans="1:9" x14ac:dyDescent="0.25">
      <c r="A45" s="59"/>
      <c r="B45" s="60"/>
      <c r="C45" s="65"/>
      <c r="D45" s="65"/>
      <c r="E45" s="65"/>
      <c r="F45" s="65"/>
      <c r="G45" s="65"/>
      <c r="H45" s="65"/>
      <c r="I45" s="65"/>
    </row>
    <row r="46" spans="1:9" x14ac:dyDescent="0.25">
      <c r="A46" s="112" t="s">
        <v>48</v>
      </c>
      <c r="B46" s="73"/>
      <c r="C46" s="65"/>
      <c r="D46" s="65"/>
      <c r="E46" s="65"/>
      <c r="F46" s="65"/>
      <c r="G46" s="65"/>
      <c r="H46" s="65"/>
      <c r="I46" s="65"/>
    </row>
    <row r="47" spans="1:9" x14ac:dyDescent="0.25">
      <c r="A47" s="113" t="s">
        <v>49</v>
      </c>
      <c r="B47" s="114"/>
      <c r="C47" s="65"/>
      <c r="D47" s="65"/>
      <c r="E47" s="65"/>
      <c r="F47" s="65"/>
      <c r="G47" s="65"/>
      <c r="H47" s="65"/>
      <c r="I47" s="65"/>
    </row>
  </sheetData>
  <sheetProtection selectLockedCells="1"/>
  <mergeCells count="1">
    <mergeCell ref="A20:I20"/>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6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C0438C-A4C8-4B0F-9629-CD5FBAAA491C}">
  <sheetPr>
    <pageSetUpPr fitToPage="1"/>
  </sheetPr>
  <dimension ref="A1:K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8" t="s">
        <v>518</v>
      </c>
      <c r="I2" s="28"/>
    </row>
    <row r="3" spans="1:9" x14ac:dyDescent="0.25">
      <c r="A3" s="6" t="s">
        <v>4</v>
      </c>
      <c r="B3" s="28" t="s">
        <v>136</v>
      </c>
      <c r="C3" s="28"/>
      <c r="D3" s="28"/>
      <c r="E3" s="7"/>
      <c r="F3" s="6"/>
      <c r="G3" s="57" t="s">
        <v>6</v>
      </c>
      <c r="H3" s="29" t="s">
        <v>519</v>
      </c>
      <c r="I3" s="29"/>
    </row>
    <row r="4" spans="1:9" x14ac:dyDescent="0.25">
      <c r="A4" s="6" t="s">
        <v>8</v>
      </c>
      <c r="B4" s="28" t="s">
        <v>539</v>
      </c>
      <c r="C4" s="28"/>
      <c r="D4" s="28"/>
      <c r="E4" s="7"/>
      <c r="F4" s="6"/>
      <c r="G4" s="57" t="s">
        <v>10</v>
      </c>
      <c r="H4" s="28" t="s">
        <v>11</v>
      </c>
      <c r="I4" s="28"/>
    </row>
    <row r="5" spans="1:9" x14ac:dyDescent="0.25">
      <c r="A5" s="6" t="s">
        <v>12</v>
      </c>
      <c r="B5" s="28" t="s">
        <v>540</v>
      </c>
      <c r="C5" s="29"/>
      <c r="D5" s="29"/>
      <c r="E5" s="7"/>
      <c r="F5" s="6"/>
      <c r="G5" s="57" t="s">
        <v>14</v>
      </c>
      <c r="H5" s="29" t="s">
        <v>541</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86" t="s">
        <v>542</v>
      </c>
      <c r="B9" s="6"/>
      <c r="C9" s="7"/>
      <c r="D9" s="7"/>
      <c r="E9" s="7"/>
      <c r="F9" s="7"/>
      <c r="G9" s="7"/>
      <c r="H9" s="7"/>
      <c r="I9" s="7"/>
    </row>
    <row r="10" spans="1:9" x14ac:dyDescent="0.25">
      <c r="A10" s="6" t="s">
        <v>18</v>
      </c>
      <c r="B10" s="6"/>
      <c r="C10" s="7"/>
      <c r="D10" s="7"/>
      <c r="E10" s="7"/>
      <c r="F10" s="7"/>
      <c r="G10" s="7"/>
      <c r="H10" s="7"/>
      <c r="I10" s="7"/>
    </row>
    <row r="11" spans="1:9" x14ac:dyDescent="0.25">
      <c r="A11" s="45" t="s">
        <v>490</v>
      </c>
      <c r="B11" s="6"/>
      <c r="C11" s="7"/>
      <c r="D11" s="7"/>
      <c r="E11" s="7"/>
      <c r="F11" s="7"/>
      <c r="G11" s="7"/>
      <c r="H11" s="7"/>
      <c r="I11" s="7"/>
    </row>
    <row r="12" spans="1:9" x14ac:dyDescent="0.25">
      <c r="A12" s="6" t="s">
        <v>20</v>
      </c>
      <c r="B12" s="6"/>
      <c r="C12" s="7"/>
      <c r="D12" s="7"/>
      <c r="E12" s="7"/>
      <c r="F12" s="7"/>
      <c r="G12" s="7"/>
      <c r="H12" s="7"/>
      <c r="I12" s="7"/>
    </row>
    <row r="13" spans="1:9" x14ac:dyDescent="0.25">
      <c r="A13" s="45" t="s">
        <v>543</v>
      </c>
      <c r="B13" s="6"/>
      <c r="C13" s="7"/>
      <c r="D13" s="7"/>
      <c r="E13" s="7"/>
      <c r="F13" s="7"/>
      <c r="G13" s="7"/>
      <c r="H13" s="7"/>
      <c r="I13" s="7"/>
    </row>
    <row r="14" spans="1:9" x14ac:dyDescent="0.25">
      <c r="A14" s="5" t="s">
        <v>22</v>
      </c>
      <c r="B14" s="6"/>
      <c r="C14" s="7"/>
      <c r="D14" s="7"/>
      <c r="E14" s="7"/>
      <c r="F14" s="7"/>
      <c r="G14" s="7"/>
      <c r="H14" s="7"/>
      <c r="I14" s="7"/>
    </row>
    <row r="15" spans="1:9" x14ac:dyDescent="0.25">
      <c r="A15" s="6"/>
      <c r="B15" s="6"/>
      <c r="C15" s="7"/>
      <c r="D15" s="7"/>
      <c r="E15" s="7"/>
      <c r="F15" s="7"/>
      <c r="G15" s="7"/>
      <c r="H15" s="7"/>
      <c r="I15" s="7"/>
    </row>
    <row r="16" spans="1:9" x14ac:dyDescent="0.25">
      <c r="A16" s="5" t="s">
        <v>23</v>
      </c>
      <c r="B16" s="6"/>
      <c r="C16" s="7"/>
      <c r="D16" s="7"/>
      <c r="E16" s="7"/>
      <c r="F16" s="7"/>
      <c r="G16" s="7"/>
      <c r="H16" s="7"/>
      <c r="I16" s="7"/>
    </row>
    <row r="17" spans="1:11" x14ac:dyDescent="0.25">
      <c r="A17" s="82" t="s">
        <v>517</v>
      </c>
      <c r="B17" s="7"/>
      <c r="C17" s="7"/>
      <c r="D17" s="7"/>
      <c r="E17" s="7"/>
      <c r="F17" s="7"/>
      <c r="G17" s="7"/>
      <c r="H17" s="7"/>
      <c r="I17" s="7"/>
    </row>
    <row r="18" spans="1:11" ht="13" x14ac:dyDescent="0.3">
      <c r="A18" s="119" t="s">
        <v>25</v>
      </c>
      <c r="B18" s="120"/>
      <c r="C18" s="120"/>
      <c r="D18" s="120"/>
      <c r="E18" s="120"/>
      <c r="F18" s="120"/>
      <c r="G18" s="120"/>
      <c r="H18" s="120"/>
      <c r="I18" s="121"/>
    </row>
    <row r="19" spans="1:11" x14ac:dyDescent="0.25">
      <c r="A19" s="59"/>
      <c r="B19" s="60"/>
      <c r="C19" s="61" t="s">
        <v>26</v>
      </c>
      <c r="D19" s="61" t="s">
        <v>27</v>
      </c>
      <c r="E19" s="61" t="s">
        <v>28</v>
      </c>
      <c r="F19" s="61" t="s">
        <v>29</v>
      </c>
      <c r="G19" s="61" t="s">
        <v>30</v>
      </c>
      <c r="H19" s="61" t="s">
        <v>31</v>
      </c>
      <c r="I19" s="61" t="s">
        <v>32</v>
      </c>
    </row>
    <row r="20" spans="1:11" x14ac:dyDescent="0.25">
      <c r="A20" s="59"/>
      <c r="B20" s="60"/>
      <c r="C20" s="62" t="s">
        <v>33</v>
      </c>
      <c r="D20" s="63" t="s">
        <v>33</v>
      </c>
      <c r="E20" s="62" t="s">
        <v>33</v>
      </c>
      <c r="F20" s="62" t="s">
        <v>33</v>
      </c>
      <c r="G20" s="62" t="s">
        <v>34</v>
      </c>
      <c r="H20" s="62" t="s">
        <v>34</v>
      </c>
      <c r="I20" s="62" t="s">
        <v>34</v>
      </c>
    </row>
    <row r="21" spans="1:11" x14ac:dyDescent="0.25">
      <c r="A21" s="59" t="s">
        <v>35</v>
      </c>
      <c r="B21" s="60"/>
      <c r="C21" s="64"/>
      <c r="D21" s="65"/>
      <c r="E21" s="65"/>
      <c r="F21" s="65">
        <v>196808</v>
      </c>
      <c r="G21" s="65"/>
      <c r="H21" s="65"/>
      <c r="I21" s="65"/>
    </row>
    <row r="22" spans="1:11" x14ac:dyDescent="0.25">
      <c r="A22" s="59" t="s">
        <v>36</v>
      </c>
      <c r="B22" s="60"/>
      <c r="C22" s="64"/>
      <c r="D22" s="65">
        <f t="shared" ref="D22:I22" si="0">C33</f>
        <v>0</v>
      </c>
      <c r="E22" s="65">
        <f t="shared" si="0"/>
        <v>0</v>
      </c>
      <c r="F22" s="65">
        <f t="shared" si="0"/>
        <v>0</v>
      </c>
      <c r="G22" s="65">
        <f t="shared" si="0"/>
        <v>0</v>
      </c>
      <c r="H22" s="65">
        <f t="shared" si="0"/>
        <v>0</v>
      </c>
      <c r="I22" s="65">
        <f t="shared" si="0"/>
        <v>0</v>
      </c>
    </row>
    <row r="23" spans="1:11" x14ac:dyDescent="0.25">
      <c r="A23" s="59" t="s">
        <v>37</v>
      </c>
      <c r="B23" s="60"/>
      <c r="C23" s="64"/>
      <c r="D23" s="65"/>
      <c r="E23" s="65"/>
      <c r="F23" s="65">
        <v>0</v>
      </c>
      <c r="G23" s="65">
        <v>65602.667000000001</v>
      </c>
      <c r="H23" s="65">
        <v>65602.667000000001</v>
      </c>
      <c r="I23" s="65">
        <v>65602</v>
      </c>
    </row>
    <row r="24" spans="1:11" x14ac:dyDescent="0.25">
      <c r="A24" s="59" t="s">
        <v>38</v>
      </c>
      <c r="B24" s="60"/>
      <c r="C24" s="64"/>
      <c r="D24" s="65"/>
      <c r="E24" s="65"/>
      <c r="F24" s="64">
        <v>0</v>
      </c>
      <c r="G24" s="65">
        <v>65602.667000000001</v>
      </c>
      <c r="H24" s="65">
        <v>65602.667000000001</v>
      </c>
      <c r="I24" s="65">
        <v>65602</v>
      </c>
    </row>
    <row r="25" spans="1:11" x14ac:dyDescent="0.25">
      <c r="A25" s="59"/>
      <c r="B25" s="60"/>
      <c r="C25" s="64"/>
      <c r="D25" s="65"/>
      <c r="E25" s="65"/>
      <c r="F25" s="65"/>
      <c r="G25" s="65"/>
      <c r="H25" s="65"/>
      <c r="I25" s="65"/>
      <c r="K25" s="55"/>
    </row>
    <row r="26" spans="1:11" x14ac:dyDescent="0.25">
      <c r="A26" s="59" t="s">
        <v>39</v>
      </c>
      <c r="B26" s="29"/>
      <c r="C26" s="66"/>
      <c r="D26" s="66"/>
      <c r="E26" s="66"/>
      <c r="F26" s="66"/>
      <c r="G26" s="66"/>
      <c r="H26" s="66"/>
      <c r="I26" s="64"/>
    </row>
    <row r="27" spans="1:11" x14ac:dyDescent="0.25">
      <c r="A27" s="67" t="s">
        <v>40</v>
      </c>
      <c r="B27" s="60"/>
      <c r="C27" s="64"/>
      <c r="D27" s="68"/>
      <c r="E27" s="66"/>
      <c r="F27" s="66"/>
      <c r="G27" s="66"/>
      <c r="H27" s="66"/>
      <c r="I27" s="64"/>
    </row>
    <row r="28" spans="1:11" x14ac:dyDescent="0.25">
      <c r="A28" s="69"/>
      <c r="B28" s="70"/>
      <c r="C28" s="64"/>
      <c r="D28" s="65"/>
      <c r="E28" s="65"/>
      <c r="F28" s="65">
        <v>0</v>
      </c>
      <c r="G28" s="65"/>
      <c r="H28" s="65"/>
      <c r="I28" s="65"/>
    </row>
    <row r="29" spans="1:11" x14ac:dyDescent="0.25">
      <c r="A29" s="69"/>
      <c r="B29" s="70"/>
      <c r="C29" s="64"/>
      <c r="D29" s="65"/>
      <c r="E29" s="65"/>
      <c r="F29" s="65"/>
      <c r="G29" s="65"/>
      <c r="H29" s="65"/>
      <c r="I29" s="65"/>
    </row>
    <row r="30" spans="1:11" x14ac:dyDescent="0.25">
      <c r="A30" s="69"/>
      <c r="B30" s="70"/>
      <c r="C30" s="64"/>
      <c r="D30" s="65"/>
      <c r="E30" s="65"/>
      <c r="F30" s="65"/>
      <c r="G30" s="65"/>
      <c r="H30" s="65"/>
      <c r="I30" s="65"/>
    </row>
    <row r="31" spans="1:11" x14ac:dyDescent="0.25">
      <c r="A31" s="59" t="s">
        <v>41</v>
      </c>
      <c r="B31" s="60"/>
      <c r="C31" s="64">
        <f t="shared" ref="C31:I31" si="1">SUM(C28:C30)</f>
        <v>0</v>
      </c>
      <c r="D31" s="64">
        <f t="shared" si="1"/>
        <v>0</v>
      </c>
      <c r="E31" s="64">
        <f t="shared" si="1"/>
        <v>0</v>
      </c>
      <c r="F31" s="64">
        <f t="shared" si="1"/>
        <v>0</v>
      </c>
      <c r="G31" s="64">
        <f t="shared" si="1"/>
        <v>0</v>
      </c>
      <c r="H31" s="64">
        <f t="shared" si="1"/>
        <v>0</v>
      </c>
      <c r="I31" s="64">
        <f t="shared" si="1"/>
        <v>0</v>
      </c>
    </row>
    <row r="32" spans="1:11" x14ac:dyDescent="0.25">
      <c r="A32" s="59"/>
      <c r="B32" s="60"/>
      <c r="C32" s="64"/>
      <c r="D32" s="65"/>
      <c r="E32" s="65"/>
      <c r="F32" s="65"/>
      <c r="G32" s="65"/>
      <c r="H32" s="65"/>
      <c r="I32" s="65"/>
    </row>
    <row r="33" spans="1:9" x14ac:dyDescent="0.25">
      <c r="A33" s="59" t="s">
        <v>42</v>
      </c>
      <c r="B33" s="60"/>
      <c r="C33" s="64">
        <f>+C22+C23-C24+C31</f>
        <v>0</v>
      </c>
      <c r="D33" s="64">
        <f t="shared" ref="D33:I33" si="2">+D22+D23-D24+D31</f>
        <v>0</v>
      </c>
      <c r="E33" s="64">
        <f>+E22+E23-E24+E31</f>
        <v>0</v>
      </c>
      <c r="F33" s="64">
        <f t="shared" si="2"/>
        <v>0</v>
      </c>
      <c r="G33" s="64">
        <f>+G22+G23-G24+G31</f>
        <v>0</v>
      </c>
      <c r="H33" s="64">
        <f>+H22+H23-H24+H31</f>
        <v>0</v>
      </c>
      <c r="I33" s="64">
        <f t="shared" si="2"/>
        <v>0</v>
      </c>
    </row>
    <row r="34" spans="1:9" x14ac:dyDescent="0.25">
      <c r="A34" s="69"/>
      <c r="B34" s="70"/>
      <c r="C34" s="71"/>
      <c r="D34" s="72"/>
      <c r="E34" s="72"/>
      <c r="F34" s="65"/>
      <c r="G34" s="65"/>
      <c r="H34" s="65"/>
      <c r="I34" s="65"/>
    </row>
    <row r="35" spans="1:9" x14ac:dyDescent="0.25">
      <c r="A35" s="59" t="s">
        <v>43</v>
      </c>
      <c r="B35" s="60"/>
      <c r="C35" s="71"/>
      <c r="D35" s="72"/>
      <c r="E35" s="72"/>
      <c r="F35" s="65">
        <v>0</v>
      </c>
      <c r="G35" s="65">
        <v>65602.667000000001</v>
      </c>
      <c r="H35" s="65">
        <v>65602.667000000001</v>
      </c>
      <c r="I35" s="87">
        <v>0</v>
      </c>
    </row>
    <row r="36" spans="1:9" x14ac:dyDescent="0.25">
      <c r="A36" s="69"/>
      <c r="B36" s="70"/>
      <c r="C36" s="71"/>
      <c r="D36" s="72"/>
      <c r="E36" s="72"/>
      <c r="F36" s="65"/>
      <c r="G36" s="65"/>
      <c r="H36" s="65"/>
      <c r="I36" s="65"/>
    </row>
    <row r="37" spans="1:9" x14ac:dyDescent="0.25">
      <c r="A37" s="59" t="s">
        <v>44</v>
      </c>
      <c r="B37" s="73"/>
      <c r="C37" s="74">
        <f>C33-C35</f>
        <v>0</v>
      </c>
      <c r="D37" s="74">
        <f t="shared" ref="D37:I37" si="3">D33-D35</f>
        <v>0</v>
      </c>
      <c r="E37" s="74">
        <f t="shared" si="3"/>
        <v>0</v>
      </c>
      <c r="F37" s="75">
        <f t="shared" si="3"/>
        <v>0</v>
      </c>
      <c r="G37" s="75">
        <f t="shared" si="3"/>
        <v>-65602.667000000001</v>
      </c>
      <c r="H37" s="75">
        <f t="shared" si="3"/>
        <v>-65602.667000000001</v>
      </c>
      <c r="I37" s="75">
        <f t="shared" si="3"/>
        <v>0</v>
      </c>
    </row>
    <row r="38" spans="1:9" x14ac:dyDescent="0.25">
      <c r="A38" s="76"/>
      <c r="B38" s="76"/>
      <c r="C38" s="77"/>
      <c r="D38" s="77"/>
      <c r="E38" s="77"/>
      <c r="F38" s="77"/>
      <c r="G38" s="77"/>
      <c r="H38" s="77"/>
      <c r="I38" s="77"/>
    </row>
    <row r="39" spans="1:9" x14ac:dyDescent="0.25">
      <c r="A39" s="78" t="s">
        <v>45</v>
      </c>
      <c r="B39" s="28"/>
      <c r="C39" s="79"/>
      <c r="D39" s="79"/>
      <c r="E39" s="79"/>
      <c r="F39" s="79"/>
      <c r="G39" s="79"/>
      <c r="H39" s="79"/>
      <c r="I39" s="79"/>
    </row>
    <row r="40" spans="1:9" x14ac:dyDescent="0.25">
      <c r="A40" s="80" t="s">
        <v>46</v>
      </c>
      <c r="B40" s="70"/>
      <c r="C40" s="72"/>
      <c r="D40" s="72"/>
      <c r="E40" s="72"/>
      <c r="F40" s="72"/>
      <c r="G40" s="72"/>
      <c r="H40" s="72"/>
      <c r="I40" s="72"/>
    </row>
    <row r="41" spans="1:9" x14ac:dyDescent="0.25">
      <c r="A41" s="59"/>
      <c r="B41" s="60"/>
      <c r="C41" s="65"/>
      <c r="D41" s="65"/>
      <c r="E41" s="65"/>
      <c r="F41" s="65"/>
      <c r="G41" s="65"/>
      <c r="H41" s="65"/>
      <c r="I41" s="65"/>
    </row>
    <row r="42" spans="1:9" x14ac:dyDescent="0.25">
      <c r="A42" s="59" t="s">
        <v>47</v>
      </c>
      <c r="B42" s="60"/>
      <c r="C42" s="65"/>
      <c r="D42" s="65"/>
      <c r="E42" s="65"/>
      <c r="F42" s="65"/>
      <c r="G42" s="65"/>
      <c r="H42" s="65"/>
      <c r="I42" s="65"/>
    </row>
    <row r="43" spans="1:9" x14ac:dyDescent="0.25">
      <c r="A43" s="59"/>
      <c r="B43" s="60"/>
      <c r="C43" s="65"/>
      <c r="D43" s="65"/>
      <c r="E43" s="65"/>
      <c r="F43" s="65"/>
      <c r="G43" s="65"/>
      <c r="H43" s="65"/>
      <c r="I43" s="65"/>
    </row>
    <row r="44" spans="1:9" x14ac:dyDescent="0.25">
      <c r="A44" s="112" t="s">
        <v>48</v>
      </c>
      <c r="B44" s="73"/>
      <c r="C44" s="65"/>
      <c r="D44" s="65"/>
      <c r="E44" s="65"/>
      <c r="F44" s="65"/>
      <c r="G44" s="65"/>
      <c r="H44" s="65"/>
      <c r="I44" s="65"/>
    </row>
    <row r="45" spans="1:9" x14ac:dyDescent="0.25">
      <c r="A45" s="113" t="s">
        <v>49</v>
      </c>
      <c r="B45" s="114"/>
      <c r="C45" s="65"/>
      <c r="D45" s="65"/>
      <c r="E45" s="65"/>
      <c r="F45" s="65"/>
      <c r="G45" s="65"/>
      <c r="H45" s="65"/>
      <c r="I45" s="65"/>
    </row>
    <row r="46" spans="1:9" x14ac:dyDescent="0.25">
      <c r="A46" s="6"/>
      <c r="B46" s="6"/>
      <c r="C46" s="6"/>
      <c r="D46" s="6"/>
      <c r="E46" s="6"/>
      <c r="F46" s="6"/>
      <c r="G46" s="6"/>
      <c r="H46" s="6"/>
      <c r="I46" s="6"/>
    </row>
    <row r="47" spans="1:9" x14ac:dyDescent="0.25">
      <c r="A47" s="6"/>
      <c r="B47" s="6"/>
      <c r="C47" s="6"/>
      <c r="D47" s="6"/>
      <c r="E47" s="6"/>
      <c r="F47" s="6"/>
      <c r="G47" s="6"/>
      <c r="H47" s="6"/>
      <c r="I47" s="6"/>
    </row>
  </sheetData>
  <sheetProtection selectLockedCells="1"/>
  <mergeCells count="1">
    <mergeCell ref="A18:I18"/>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6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ACB90C-552C-46F0-B313-83D0A9FE4E6C}">
  <sheetPr>
    <pageSetUpPr fitToPage="1"/>
  </sheetPr>
  <dimension ref="A1:I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8" t="s">
        <v>386</v>
      </c>
      <c r="I2" s="28"/>
    </row>
    <row r="3" spans="1:9" x14ac:dyDescent="0.25">
      <c r="A3" s="6" t="s">
        <v>4</v>
      </c>
      <c r="B3" s="28" t="s">
        <v>358</v>
      </c>
      <c r="C3" s="28"/>
      <c r="D3" s="28"/>
      <c r="E3" s="7"/>
      <c r="F3" s="6"/>
      <c r="G3" s="57" t="s">
        <v>6</v>
      </c>
      <c r="H3" s="29" t="s">
        <v>385</v>
      </c>
      <c r="I3" s="29"/>
    </row>
    <row r="4" spans="1:9" x14ac:dyDescent="0.25">
      <c r="A4" s="6" t="s">
        <v>8</v>
      </c>
      <c r="B4" s="26" t="s">
        <v>412</v>
      </c>
      <c r="C4" s="28"/>
      <c r="D4" s="28"/>
      <c r="E4" s="7"/>
      <c r="F4" s="6"/>
      <c r="G4" s="57" t="s">
        <v>10</v>
      </c>
      <c r="H4" s="28" t="s">
        <v>11</v>
      </c>
      <c r="I4" s="28"/>
    </row>
    <row r="5" spans="1:9" x14ac:dyDescent="0.25">
      <c r="A5" s="6" t="s">
        <v>12</v>
      </c>
      <c r="B5" s="28" t="s">
        <v>143</v>
      </c>
      <c r="C5" s="29"/>
      <c r="D5" s="29"/>
      <c r="E5" s="7"/>
      <c r="F5" s="6"/>
      <c r="G5" s="57" t="s">
        <v>14</v>
      </c>
      <c r="H5" s="29" t="s">
        <v>411</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6" t="s">
        <v>410</v>
      </c>
      <c r="B9" s="6"/>
      <c r="C9" s="7"/>
      <c r="D9" s="7"/>
      <c r="E9" s="7"/>
      <c r="F9" s="7"/>
      <c r="G9" s="7"/>
      <c r="H9" s="7"/>
      <c r="I9" s="7"/>
    </row>
    <row r="10" spans="1:9" x14ac:dyDescent="0.25">
      <c r="A10" s="6" t="s">
        <v>18</v>
      </c>
      <c r="B10" s="6"/>
      <c r="C10" s="6"/>
      <c r="D10" s="7"/>
      <c r="E10" s="7"/>
      <c r="F10" s="7"/>
      <c r="G10" s="7"/>
      <c r="H10" s="7"/>
      <c r="I10" s="7"/>
    </row>
    <row r="11" spans="1:9" x14ac:dyDescent="0.25">
      <c r="A11" s="7" t="s">
        <v>370</v>
      </c>
      <c r="B11" s="6"/>
      <c r="C11" s="7"/>
      <c r="D11" s="7"/>
      <c r="E11" s="7"/>
      <c r="F11" s="7"/>
      <c r="G11" s="7"/>
      <c r="H11" s="7"/>
      <c r="I11" s="7"/>
    </row>
    <row r="12" spans="1:9" x14ac:dyDescent="0.25">
      <c r="A12" s="6" t="s">
        <v>20</v>
      </c>
      <c r="B12" s="6"/>
      <c r="C12" s="7"/>
      <c r="D12" s="6"/>
      <c r="E12" s="7"/>
      <c r="F12" s="7"/>
      <c r="G12" s="7"/>
      <c r="H12" s="7"/>
      <c r="I12" s="7"/>
    </row>
    <row r="13" spans="1:9" x14ac:dyDescent="0.25">
      <c r="A13" s="25" t="s">
        <v>409</v>
      </c>
      <c r="B13" s="6"/>
      <c r="C13" s="7"/>
      <c r="D13" s="7"/>
      <c r="E13" s="7"/>
      <c r="F13" s="7"/>
      <c r="G13" s="7"/>
      <c r="H13" s="7"/>
      <c r="I13" s="7"/>
    </row>
    <row r="14" spans="1:9" x14ac:dyDescent="0.25">
      <c r="A14" s="5" t="s">
        <v>408</v>
      </c>
      <c r="B14" s="6"/>
      <c r="C14" s="7"/>
      <c r="D14" s="7"/>
      <c r="E14" s="7"/>
      <c r="F14" s="7"/>
      <c r="G14" s="7"/>
      <c r="H14" s="7"/>
      <c r="I14" s="7"/>
    </row>
    <row r="15" spans="1:9" x14ac:dyDescent="0.25">
      <c r="A15" s="5" t="s">
        <v>22</v>
      </c>
      <c r="B15" s="6"/>
      <c r="C15" s="7"/>
      <c r="D15" s="7"/>
      <c r="E15" s="7"/>
      <c r="F15" s="7"/>
      <c r="G15" s="7"/>
      <c r="H15" s="7"/>
      <c r="I15" s="7"/>
    </row>
    <row r="16" spans="1:9" x14ac:dyDescent="0.25">
      <c r="A16" s="6"/>
      <c r="B16" s="6"/>
      <c r="C16" s="7"/>
      <c r="D16" s="7"/>
      <c r="E16" s="7"/>
      <c r="F16" s="7"/>
      <c r="G16" s="7"/>
      <c r="H16" s="7"/>
      <c r="I16" s="7"/>
    </row>
    <row r="17" spans="1:9" x14ac:dyDescent="0.25">
      <c r="A17" s="5" t="s">
        <v>23</v>
      </c>
      <c r="B17" s="6"/>
      <c r="C17" s="7"/>
      <c r="D17" s="7"/>
      <c r="E17" s="7"/>
      <c r="F17" s="7"/>
      <c r="G17" s="7"/>
      <c r="H17" s="7"/>
      <c r="I17" s="7"/>
    </row>
    <row r="18" spans="1:9" x14ac:dyDescent="0.25">
      <c r="A18" s="7"/>
      <c r="B18" s="7"/>
      <c r="C18" s="7"/>
      <c r="D18" s="7"/>
      <c r="E18" s="7"/>
      <c r="F18" s="7"/>
      <c r="G18" s="7"/>
      <c r="H18" s="7"/>
      <c r="I18" s="7"/>
    </row>
    <row r="19" spans="1:9" ht="13" x14ac:dyDescent="0.3">
      <c r="A19" s="119" t="s">
        <v>25</v>
      </c>
      <c r="B19" s="120"/>
      <c r="C19" s="120"/>
      <c r="D19" s="120"/>
      <c r="E19" s="120"/>
      <c r="F19" s="120"/>
      <c r="G19" s="120"/>
      <c r="H19" s="120"/>
      <c r="I19" s="121"/>
    </row>
    <row r="20" spans="1:9" x14ac:dyDescent="0.25">
      <c r="A20" s="59"/>
      <c r="B20" s="60"/>
      <c r="C20" s="61" t="s">
        <v>26</v>
      </c>
      <c r="D20" s="61" t="s">
        <v>27</v>
      </c>
      <c r="E20" s="61" t="s">
        <v>28</v>
      </c>
      <c r="F20" s="61" t="s">
        <v>29</v>
      </c>
      <c r="G20" s="61" t="s">
        <v>30</v>
      </c>
      <c r="H20" s="61" t="s">
        <v>31</v>
      </c>
      <c r="I20" s="61" t="s">
        <v>32</v>
      </c>
    </row>
    <row r="21" spans="1:9" x14ac:dyDescent="0.25">
      <c r="A21" s="59"/>
      <c r="B21" s="60"/>
      <c r="C21" s="62" t="s">
        <v>33</v>
      </c>
      <c r="D21" s="63" t="s">
        <v>33</v>
      </c>
      <c r="E21" s="62" t="s">
        <v>33</v>
      </c>
      <c r="F21" s="62" t="s">
        <v>33</v>
      </c>
      <c r="G21" s="62" t="s">
        <v>34</v>
      </c>
      <c r="H21" s="62" t="s">
        <v>34</v>
      </c>
      <c r="I21" s="62" t="s">
        <v>34</v>
      </c>
    </row>
    <row r="22" spans="1:9" x14ac:dyDescent="0.25">
      <c r="A22" s="59" t="s">
        <v>35</v>
      </c>
      <c r="B22" s="60"/>
      <c r="C22" s="64"/>
      <c r="D22" s="65">
        <v>85952</v>
      </c>
      <c r="E22" s="65"/>
      <c r="F22" s="65"/>
      <c r="G22" s="65"/>
      <c r="H22" s="65"/>
      <c r="I22" s="65"/>
    </row>
    <row r="23" spans="1:9" x14ac:dyDescent="0.25">
      <c r="A23" s="59" t="s">
        <v>36</v>
      </c>
      <c r="B23" s="60"/>
      <c r="C23" s="64">
        <v>0</v>
      </c>
      <c r="D23" s="65">
        <f t="shared" ref="D23:I23" si="0">C34</f>
        <v>0</v>
      </c>
      <c r="E23" s="65">
        <f t="shared" si="0"/>
        <v>0</v>
      </c>
      <c r="F23" s="65">
        <f t="shared" si="0"/>
        <v>0</v>
      </c>
      <c r="G23" s="65">
        <f t="shared" si="0"/>
        <v>0</v>
      </c>
      <c r="H23" s="65">
        <f t="shared" si="0"/>
        <v>0</v>
      </c>
      <c r="I23" s="65">
        <f t="shared" si="0"/>
        <v>0</v>
      </c>
    </row>
    <row r="24" spans="1:9" x14ac:dyDescent="0.25">
      <c r="A24" s="59" t="s">
        <v>37</v>
      </c>
      <c r="B24" s="60"/>
      <c r="C24" s="64"/>
      <c r="D24" s="65">
        <v>77184</v>
      </c>
      <c r="E24" s="65">
        <v>3928</v>
      </c>
      <c r="F24" s="65">
        <v>0</v>
      </c>
      <c r="G24" s="65"/>
      <c r="H24" s="65"/>
      <c r="I24" s="65"/>
    </row>
    <row r="25" spans="1:9" x14ac:dyDescent="0.25">
      <c r="A25" s="59" t="s">
        <v>38</v>
      </c>
      <c r="B25" s="60"/>
      <c r="C25" s="64"/>
      <c r="D25" s="65">
        <v>77184</v>
      </c>
      <c r="E25" s="65">
        <v>3928</v>
      </c>
      <c r="F25" s="64">
        <v>0</v>
      </c>
      <c r="G25" s="65"/>
      <c r="H25" s="65"/>
      <c r="I25" s="65"/>
    </row>
    <row r="26" spans="1:9" x14ac:dyDescent="0.25">
      <c r="A26" s="59"/>
      <c r="B26" s="60"/>
      <c r="C26" s="64"/>
      <c r="D26" s="65"/>
      <c r="E26" s="65"/>
      <c r="F26" s="65"/>
      <c r="G26" s="65"/>
      <c r="H26" s="65"/>
      <c r="I26" s="65"/>
    </row>
    <row r="27" spans="1:9" x14ac:dyDescent="0.25">
      <c r="A27" s="59" t="s">
        <v>39</v>
      </c>
      <c r="B27" s="29"/>
      <c r="C27" s="66"/>
      <c r="D27" s="66"/>
      <c r="E27" s="66"/>
      <c r="F27" s="66"/>
      <c r="G27" s="66"/>
      <c r="H27" s="66"/>
      <c r="I27" s="64"/>
    </row>
    <row r="28" spans="1:9" x14ac:dyDescent="0.25">
      <c r="A28" s="67" t="s">
        <v>40</v>
      </c>
      <c r="B28" s="60"/>
      <c r="C28" s="64"/>
      <c r="D28" s="68"/>
      <c r="E28" s="66"/>
      <c r="F28" s="66"/>
      <c r="G28" s="66"/>
      <c r="H28" s="66"/>
      <c r="I28" s="64"/>
    </row>
    <row r="29" spans="1:9" x14ac:dyDescent="0.25">
      <c r="A29" s="69"/>
      <c r="B29" s="70"/>
      <c r="C29" s="64">
        <v>0</v>
      </c>
      <c r="D29" s="65">
        <v>0</v>
      </c>
      <c r="E29" s="65">
        <v>0</v>
      </c>
      <c r="F29" s="65">
        <v>0</v>
      </c>
      <c r="G29" s="65"/>
      <c r="H29" s="65"/>
      <c r="I29" s="65"/>
    </row>
    <row r="30" spans="1:9" x14ac:dyDescent="0.25">
      <c r="A30" s="69"/>
      <c r="B30" s="70"/>
      <c r="C30" s="64"/>
      <c r="D30" s="65"/>
      <c r="E30" s="65"/>
      <c r="F30" s="65"/>
      <c r="G30" s="65"/>
      <c r="H30" s="65"/>
      <c r="I30" s="65"/>
    </row>
    <row r="31" spans="1:9" x14ac:dyDescent="0.25">
      <c r="A31" s="69"/>
      <c r="B31" s="70"/>
      <c r="C31" s="64"/>
      <c r="D31" s="65"/>
      <c r="E31" s="65"/>
      <c r="F31" s="65"/>
      <c r="G31" s="65"/>
      <c r="H31" s="65"/>
      <c r="I31" s="65"/>
    </row>
    <row r="32" spans="1:9" x14ac:dyDescent="0.25">
      <c r="A32" s="59" t="s">
        <v>41</v>
      </c>
      <c r="B32" s="60"/>
      <c r="C32" s="64">
        <f t="shared" ref="C32:I32" si="1">SUM(C29:C31)</f>
        <v>0</v>
      </c>
      <c r="D32" s="64">
        <f t="shared" si="1"/>
        <v>0</v>
      </c>
      <c r="E32" s="64">
        <f t="shared" si="1"/>
        <v>0</v>
      </c>
      <c r="F32" s="64">
        <f t="shared" si="1"/>
        <v>0</v>
      </c>
      <c r="G32" s="64">
        <f t="shared" si="1"/>
        <v>0</v>
      </c>
      <c r="H32" s="64">
        <f t="shared" si="1"/>
        <v>0</v>
      </c>
      <c r="I32" s="64">
        <f t="shared" si="1"/>
        <v>0</v>
      </c>
    </row>
    <row r="33" spans="1:9" x14ac:dyDescent="0.25">
      <c r="A33" s="59"/>
      <c r="B33" s="60"/>
      <c r="C33" s="64"/>
      <c r="D33" s="65"/>
      <c r="E33" s="65"/>
      <c r="F33" s="65"/>
      <c r="G33" s="65"/>
      <c r="H33" s="65"/>
      <c r="I33" s="65"/>
    </row>
    <row r="34" spans="1:9" x14ac:dyDescent="0.25">
      <c r="A34" s="59" t="s">
        <v>42</v>
      </c>
      <c r="B34" s="60"/>
      <c r="C34" s="64">
        <f t="shared" ref="C34:I34" si="2">+C23+C24-C25+C32</f>
        <v>0</v>
      </c>
      <c r="D34" s="64">
        <f t="shared" si="2"/>
        <v>0</v>
      </c>
      <c r="E34" s="64">
        <f t="shared" si="2"/>
        <v>0</v>
      </c>
      <c r="F34" s="64">
        <f t="shared" si="2"/>
        <v>0</v>
      </c>
      <c r="G34" s="64">
        <f t="shared" si="2"/>
        <v>0</v>
      </c>
      <c r="H34" s="64">
        <f t="shared" si="2"/>
        <v>0</v>
      </c>
      <c r="I34" s="64">
        <f t="shared" si="2"/>
        <v>0</v>
      </c>
    </row>
    <row r="35" spans="1:9" x14ac:dyDescent="0.25">
      <c r="A35" s="69"/>
      <c r="B35" s="70"/>
      <c r="C35" s="71"/>
      <c r="D35" s="72"/>
      <c r="E35" s="72"/>
      <c r="F35" s="65"/>
      <c r="G35" s="65"/>
      <c r="H35" s="65"/>
      <c r="I35" s="65"/>
    </row>
    <row r="36" spans="1:9" x14ac:dyDescent="0.25">
      <c r="A36" s="59" t="s">
        <v>43</v>
      </c>
      <c r="B36" s="60"/>
      <c r="C36" s="71"/>
      <c r="D36" s="72"/>
      <c r="E36" s="72">
        <v>263</v>
      </c>
      <c r="F36" s="65">
        <v>263</v>
      </c>
      <c r="G36" s="65"/>
      <c r="H36" s="65"/>
      <c r="I36" s="65"/>
    </row>
    <row r="37" spans="1:9" x14ac:dyDescent="0.25">
      <c r="A37" s="69"/>
      <c r="B37" s="70"/>
      <c r="C37" s="71"/>
      <c r="D37" s="72"/>
      <c r="E37" s="72"/>
      <c r="F37" s="65"/>
      <c r="G37" s="65"/>
      <c r="H37" s="65"/>
      <c r="I37" s="65"/>
    </row>
    <row r="38" spans="1:9" x14ac:dyDescent="0.25">
      <c r="A38" s="59" t="s">
        <v>44</v>
      </c>
      <c r="B38" s="73"/>
      <c r="C38" s="74">
        <f t="shared" ref="C38:I38" si="3">C34-C36</f>
        <v>0</v>
      </c>
      <c r="D38" s="74">
        <f t="shared" si="3"/>
        <v>0</v>
      </c>
      <c r="E38" s="74">
        <f t="shared" si="3"/>
        <v>-263</v>
      </c>
      <c r="F38" s="75">
        <f t="shared" si="3"/>
        <v>-263</v>
      </c>
      <c r="G38" s="75">
        <f t="shared" si="3"/>
        <v>0</v>
      </c>
      <c r="H38" s="75">
        <f t="shared" si="3"/>
        <v>0</v>
      </c>
      <c r="I38" s="75">
        <f t="shared" si="3"/>
        <v>0</v>
      </c>
    </row>
    <row r="39" spans="1:9" x14ac:dyDescent="0.25">
      <c r="A39" s="76"/>
      <c r="B39" s="76"/>
      <c r="C39" s="77"/>
      <c r="D39" s="77"/>
      <c r="E39" s="77"/>
      <c r="F39" s="77"/>
      <c r="G39" s="77"/>
      <c r="H39" s="77"/>
      <c r="I39" s="77"/>
    </row>
    <row r="40" spans="1:9" x14ac:dyDescent="0.25">
      <c r="A40" s="78" t="s">
        <v>45</v>
      </c>
      <c r="B40" s="28"/>
      <c r="C40" s="79"/>
      <c r="D40" s="79"/>
      <c r="E40" s="79"/>
      <c r="F40" s="79"/>
      <c r="G40" s="79"/>
      <c r="H40" s="79"/>
      <c r="I40" s="79"/>
    </row>
    <row r="41" spans="1:9" x14ac:dyDescent="0.25">
      <c r="A41" s="80" t="s">
        <v>46</v>
      </c>
      <c r="B41" s="70"/>
      <c r="C41" s="72"/>
      <c r="D41" s="72"/>
      <c r="E41" s="72"/>
      <c r="F41" s="72"/>
      <c r="G41" s="72"/>
      <c r="H41" s="72"/>
      <c r="I41" s="72"/>
    </row>
    <row r="42" spans="1:9" x14ac:dyDescent="0.25">
      <c r="A42" s="59"/>
      <c r="B42" s="60"/>
      <c r="C42" s="65"/>
      <c r="D42" s="65"/>
      <c r="E42" s="65"/>
      <c r="F42" s="65"/>
      <c r="G42" s="65"/>
      <c r="H42" s="65"/>
      <c r="I42" s="65"/>
    </row>
    <row r="43" spans="1:9" x14ac:dyDescent="0.25">
      <c r="A43" s="59" t="s">
        <v>47</v>
      </c>
      <c r="B43" s="60"/>
      <c r="C43" s="65"/>
      <c r="D43" s="65"/>
      <c r="E43" s="65"/>
      <c r="F43" s="65"/>
      <c r="G43" s="65"/>
      <c r="H43" s="65"/>
      <c r="I43" s="65"/>
    </row>
    <row r="44" spans="1:9" x14ac:dyDescent="0.25">
      <c r="A44" s="59"/>
      <c r="B44" s="60"/>
      <c r="C44" s="65"/>
      <c r="D44" s="65"/>
      <c r="E44" s="65"/>
      <c r="F44" s="65"/>
      <c r="G44" s="65"/>
      <c r="H44" s="65"/>
      <c r="I44" s="65"/>
    </row>
    <row r="45" spans="1:9" x14ac:dyDescent="0.25">
      <c r="A45" s="112" t="s">
        <v>48</v>
      </c>
      <c r="B45" s="73"/>
      <c r="C45" s="65"/>
      <c r="D45" s="65"/>
      <c r="E45" s="65"/>
      <c r="F45" s="65"/>
      <c r="G45" s="65"/>
      <c r="H45" s="65"/>
      <c r="I45" s="65"/>
    </row>
    <row r="46" spans="1:9" x14ac:dyDescent="0.25">
      <c r="A46" s="113" t="s">
        <v>49</v>
      </c>
      <c r="B46" s="114"/>
      <c r="C46" s="65"/>
      <c r="D46" s="65"/>
      <c r="E46" s="65"/>
      <c r="F46" s="65"/>
      <c r="G46" s="65"/>
      <c r="H46" s="65"/>
      <c r="I46" s="65"/>
    </row>
    <row r="47" spans="1:9" x14ac:dyDescent="0.25">
      <c r="A47" s="6"/>
      <c r="B47" s="6"/>
      <c r="C47" s="6"/>
      <c r="D47" s="6"/>
      <c r="E47" s="6"/>
      <c r="F47" s="6"/>
      <c r="G47" s="6"/>
      <c r="H47" s="6"/>
      <c r="I47" s="6"/>
    </row>
  </sheetData>
  <sheetProtection selectLockedCells="1"/>
  <mergeCells count="1">
    <mergeCell ref="A19:I19"/>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6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A0CFD3-FA37-4612-8E59-01CECAE46912}">
  <sheetPr>
    <pageSetUpPr fitToPage="1"/>
  </sheetPr>
  <dimension ref="A1:K47"/>
  <sheetViews>
    <sheetView zoomScaleNormal="100" workbookViewId="0">
      <selection activeCell="G12" sqref="G12"/>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6" t="s">
        <v>492</v>
      </c>
      <c r="I2" s="28"/>
    </row>
    <row r="3" spans="1:9" x14ac:dyDescent="0.25">
      <c r="A3" s="6" t="s">
        <v>4</v>
      </c>
      <c r="B3" s="28" t="s">
        <v>136</v>
      </c>
      <c r="C3" s="28"/>
      <c r="D3" s="28"/>
      <c r="E3" s="7"/>
      <c r="F3" s="6"/>
      <c r="G3" s="57" t="s">
        <v>6</v>
      </c>
      <c r="H3" s="27" t="s">
        <v>493</v>
      </c>
      <c r="I3" s="29"/>
    </row>
    <row r="4" spans="1:9" x14ac:dyDescent="0.25">
      <c r="A4" s="6" t="s">
        <v>8</v>
      </c>
      <c r="B4" s="26" t="s">
        <v>644</v>
      </c>
      <c r="C4" s="28"/>
      <c r="D4" s="28"/>
      <c r="E4" s="7"/>
      <c r="F4" s="6"/>
      <c r="G4" s="57" t="s">
        <v>10</v>
      </c>
      <c r="H4" s="28" t="s">
        <v>11</v>
      </c>
      <c r="I4" s="28"/>
    </row>
    <row r="5" spans="1:9" x14ac:dyDescent="0.25">
      <c r="A5" s="6" t="s">
        <v>12</v>
      </c>
      <c r="B5" s="26" t="s">
        <v>143</v>
      </c>
      <c r="C5" s="29"/>
      <c r="D5" s="29"/>
      <c r="E5" s="7"/>
      <c r="F5" s="6"/>
      <c r="G5" s="57" t="s">
        <v>14</v>
      </c>
      <c r="H5" s="29" t="s">
        <v>544</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45" t="s">
        <v>545</v>
      </c>
      <c r="B9" s="6"/>
      <c r="C9" s="7"/>
      <c r="D9" s="7"/>
      <c r="E9" s="7"/>
      <c r="F9" s="7"/>
      <c r="G9" s="7"/>
      <c r="H9" s="7"/>
      <c r="I9" s="7"/>
    </row>
    <row r="10" spans="1:9" x14ac:dyDescent="0.25">
      <c r="A10" s="6" t="s">
        <v>18</v>
      </c>
      <c r="B10" s="6"/>
      <c r="C10" s="7"/>
      <c r="D10" s="7"/>
      <c r="E10" s="7"/>
      <c r="F10" s="7"/>
      <c r="G10" s="7"/>
      <c r="H10" s="7"/>
      <c r="I10" s="7"/>
    </row>
    <row r="11" spans="1:9" x14ac:dyDescent="0.25">
      <c r="A11" s="45" t="s">
        <v>490</v>
      </c>
      <c r="B11" s="6"/>
      <c r="C11" s="7"/>
      <c r="D11" s="7"/>
      <c r="E11" s="7"/>
      <c r="F11" s="7"/>
      <c r="G11" s="7"/>
      <c r="H11" s="7"/>
      <c r="I11" s="7"/>
    </row>
    <row r="12" spans="1:9" x14ac:dyDescent="0.25">
      <c r="A12" s="6" t="s">
        <v>20</v>
      </c>
      <c r="B12" s="6"/>
      <c r="C12" s="7"/>
      <c r="D12" s="7"/>
      <c r="E12" s="7"/>
      <c r="F12" s="7"/>
      <c r="G12" s="7"/>
      <c r="H12" s="7"/>
      <c r="I12" s="7"/>
    </row>
    <row r="13" spans="1:9" x14ac:dyDescent="0.25">
      <c r="A13" s="45" t="s">
        <v>546</v>
      </c>
      <c r="B13" s="6"/>
      <c r="C13" s="7"/>
      <c r="D13" s="7"/>
      <c r="E13" s="7"/>
      <c r="F13" s="7"/>
      <c r="G13" s="7"/>
      <c r="H13" s="7"/>
      <c r="I13" s="7"/>
    </row>
    <row r="14" spans="1:9" x14ac:dyDescent="0.25">
      <c r="A14" s="5" t="s">
        <v>22</v>
      </c>
      <c r="B14" s="6"/>
      <c r="C14" s="7"/>
      <c r="D14" s="7"/>
      <c r="E14" s="7"/>
      <c r="F14" s="7"/>
      <c r="G14" s="7"/>
      <c r="H14" s="7"/>
      <c r="I14" s="7"/>
    </row>
    <row r="15" spans="1:9" x14ac:dyDescent="0.25">
      <c r="A15" s="6"/>
      <c r="B15" s="6"/>
      <c r="C15" s="7"/>
      <c r="D15" s="7"/>
      <c r="E15" s="7"/>
      <c r="F15" s="7"/>
      <c r="G15" s="7"/>
      <c r="H15" s="7"/>
      <c r="I15" s="7"/>
    </row>
    <row r="16" spans="1:9" x14ac:dyDescent="0.25">
      <c r="A16" s="5" t="s">
        <v>23</v>
      </c>
      <c r="B16" s="6"/>
      <c r="C16" s="7"/>
      <c r="D16" s="7"/>
      <c r="E16" s="7"/>
      <c r="F16" s="7"/>
      <c r="G16" s="7"/>
      <c r="H16" s="7"/>
      <c r="I16" s="7"/>
    </row>
    <row r="17" spans="1:11" x14ac:dyDescent="0.25">
      <c r="A17" s="82" t="s">
        <v>323</v>
      </c>
      <c r="B17" s="7"/>
      <c r="C17" s="7"/>
      <c r="D17" s="7"/>
      <c r="E17" s="7"/>
      <c r="F17" s="7"/>
      <c r="G17" s="7"/>
      <c r="H17" s="7"/>
      <c r="I17" s="7"/>
    </row>
    <row r="18" spans="1:11" ht="13" x14ac:dyDescent="0.3">
      <c r="A18" s="119" t="s">
        <v>25</v>
      </c>
      <c r="B18" s="120"/>
      <c r="C18" s="120"/>
      <c r="D18" s="120"/>
      <c r="E18" s="120"/>
      <c r="F18" s="120"/>
      <c r="G18" s="120"/>
      <c r="H18" s="120"/>
      <c r="I18" s="121"/>
    </row>
    <row r="19" spans="1:11" x14ac:dyDescent="0.25">
      <c r="A19" s="59"/>
      <c r="B19" s="60"/>
      <c r="C19" s="61" t="s">
        <v>26</v>
      </c>
      <c r="D19" s="61" t="s">
        <v>27</v>
      </c>
      <c r="E19" s="61" t="s">
        <v>28</v>
      </c>
      <c r="F19" s="61" t="s">
        <v>29</v>
      </c>
      <c r="G19" s="61" t="s">
        <v>30</v>
      </c>
      <c r="H19" s="61" t="s">
        <v>31</v>
      </c>
      <c r="I19" s="61" t="s">
        <v>32</v>
      </c>
    </row>
    <row r="20" spans="1:11" x14ac:dyDescent="0.25">
      <c r="A20" s="59"/>
      <c r="B20" s="60"/>
      <c r="C20" s="62" t="s">
        <v>33</v>
      </c>
      <c r="D20" s="63" t="s">
        <v>33</v>
      </c>
      <c r="E20" s="62" t="s">
        <v>33</v>
      </c>
      <c r="F20" s="62" t="s">
        <v>33</v>
      </c>
      <c r="G20" s="62" t="s">
        <v>34</v>
      </c>
      <c r="H20" s="62" t="s">
        <v>34</v>
      </c>
      <c r="I20" s="62" t="s">
        <v>34</v>
      </c>
    </row>
    <row r="21" spans="1:11" x14ac:dyDescent="0.25">
      <c r="A21" s="59" t="s">
        <v>35</v>
      </c>
      <c r="B21" s="60"/>
      <c r="C21" s="64"/>
      <c r="D21" s="65">
        <v>53009</v>
      </c>
      <c r="E21" s="65"/>
      <c r="F21" s="65"/>
      <c r="G21" s="65"/>
      <c r="H21" s="65">
        <v>0</v>
      </c>
      <c r="I21" s="65">
        <v>0</v>
      </c>
    </row>
    <row r="22" spans="1:11" x14ac:dyDescent="0.25">
      <c r="A22" s="59" t="s">
        <v>36</v>
      </c>
      <c r="B22" s="60"/>
      <c r="C22" s="64"/>
      <c r="D22" s="65">
        <f t="shared" ref="D22:I22" si="0">C33</f>
        <v>0</v>
      </c>
      <c r="E22" s="65">
        <f t="shared" si="0"/>
        <v>0</v>
      </c>
      <c r="F22" s="65">
        <f t="shared" si="0"/>
        <v>0</v>
      </c>
      <c r="G22" s="65">
        <f t="shared" si="0"/>
        <v>2516</v>
      </c>
      <c r="H22" s="65">
        <f t="shared" si="0"/>
        <v>0</v>
      </c>
      <c r="I22" s="65">
        <f t="shared" si="0"/>
        <v>0</v>
      </c>
    </row>
    <row r="23" spans="1:11" x14ac:dyDescent="0.25">
      <c r="A23" s="59" t="s">
        <v>37</v>
      </c>
      <c r="B23" s="60"/>
      <c r="C23" s="64"/>
      <c r="D23" s="65">
        <v>513</v>
      </c>
      <c r="E23" s="65">
        <v>23789</v>
      </c>
      <c r="F23" s="65">
        <v>10359</v>
      </c>
      <c r="G23" s="65">
        <v>18348</v>
      </c>
      <c r="H23" s="65">
        <v>0</v>
      </c>
      <c r="I23" s="65">
        <v>0</v>
      </c>
      <c r="K23" s="55"/>
    </row>
    <row r="24" spans="1:11" x14ac:dyDescent="0.25">
      <c r="A24" s="59" t="s">
        <v>38</v>
      </c>
      <c r="B24" s="60"/>
      <c r="C24" s="64"/>
      <c r="D24" s="65">
        <v>513</v>
      </c>
      <c r="E24" s="65">
        <v>23789</v>
      </c>
      <c r="F24" s="64">
        <v>7843</v>
      </c>
      <c r="G24" s="65">
        <v>20864</v>
      </c>
      <c r="H24" s="65">
        <v>0</v>
      </c>
      <c r="I24" s="65">
        <v>0</v>
      </c>
      <c r="K24" s="55"/>
    </row>
    <row r="25" spans="1:11" x14ac:dyDescent="0.25">
      <c r="A25" s="59"/>
      <c r="B25" s="60"/>
      <c r="C25" s="64"/>
      <c r="D25" s="65"/>
      <c r="E25" s="65"/>
      <c r="F25" s="65"/>
      <c r="G25" s="65"/>
      <c r="H25" s="65"/>
      <c r="I25" s="65"/>
      <c r="K25" s="55"/>
    </row>
    <row r="26" spans="1:11" x14ac:dyDescent="0.25">
      <c r="A26" s="59" t="s">
        <v>39</v>
      </c>
      <c r="B26" s="29"/>
      <c r="C26" s="66"/>
      <c r="D26" s="66"/>
      <c r="E26" s="66"/>
      <c r="F26" s="66"/>
      <c r="G26" s="66"/>
      <c r="H26" s="66"/>
      <c r="I26" s="64"/>
    </row>
    <row r="27" spans="1:11" x14ac:dyDescent="0.25">
      <c r="A27" s="67" t="s">
        <v>40</v>
      </c>
      <c r="B27" s="60"/>
      <c r="C27" s="64"/>
      <c r="D27" s="68"/>
      <c r="E27" s="66"/>
      <c r="F27" s="66"/>
      <c r="G27" s="66"/>
      <c r="H27" s="66"/>
      <c r="I27" s="64"/>
    </row>
    <row r="28" spans="1:11" x14ac:dyDescent="0.25">
      <c r="A28" s="69"/>
      <c r="B28" s="70"/>
      <c r="C28" s="64"/>
      <c r="D28" s="65">
        <v>0</v>
      </c>
      <c r="E28" s="65">
        <v>0</v>
      </c>
      <c r="F28" s="65"/>
      <c r="G28" s="65"/>
      <c r="H28" s="65"/>
      <c r="I28" s="65"/>
      <c r="K28" s="55"/>
    </row>
    <row r="29" spans="1:11" x14ac:dyDescent="0.25">
      <c r="A29" s="69"/>
      <c r="B29" s="70"/>
      <c r="C29" s="64"/>
      <c r="D29" s="65"/>
      <c r="E29" s="65"/>
      <c r="F29" s="65"/>
      <c r="G29" s="65"/>
      <c r="H29" s="65"/>
      <c r="I29" s="65"/>
      <c r="K29" s="55"/>
    </row>
    <row r="30" spans="1:11" x14ac:dyDescent="0.25">
      <c r="A30" s="69"/>
      <c r="B30" s="70"/>
      <c r="C30" s="64"/>
      <c r="D30" s="65"/>
      <c r="E30" s="65"/>
      <c r="F30" s="65"/>
      <c r="G30" s="65"/>
      <c r="H30" s="65"/>
      <c r="I30" s="65"/>
    </row>
    <row r="31" spans="1:11" x14ac:dyDescent="0.25">
      <c r="A31" s="59" t="s">
        <v>41</v>
      </c>
      <c r="B31" s="60"/>
      <c r="C31" s="64">
        <f t="shared" ref="C31:I31" si="1">SUM(C28:C30)</f>
        <v>0</v>
      </c>
      <c r="D31" s="64">
        <f t="shared" si="1"/>
        <v>0</v>
      </c>
      <c r="E31" s="64">
        <f t="shared" si="1"/>
        <v>0</v>
      </c>
      <c r="F31" s="64">
        <f t="shared" si="1"/>
        <v>0</v>
      </c>
      <c r="G31" s="64">
        <f t="shared" si="1"/>
        <v>0</v>
      </c>
      <c r="H31" s="64">
        <f t="shared" si="1"/>
        <v>0</v>
      </c>
      <c r="I31" s="64">
        <f t="shared" si="1"/>
        <v>0</v>
      </c>
    </row>
    <row r="32" spans="1:11" x14ac:dyDescent="0.25">
      <c r="A32" s="59"/>
      <c r="B32" s="60"/>
      <c r="C32" s="64"/>
      <c r="D32" s="65"/>
      <c r="E32" s="65"/>
      <c r="F32" s="65"/>
      <c r="G32" s="65"/>
      <c r="H32" s="65"/>
      <c r="I32" s="65"/>
    </row>
    <row r="33" spans="1:9" x14ac:dyDescent="0.25">
      <c r="A33" s="59" t="s">
        <v>42</v>
      </c>
      <c r="B33" s="60"/>
      <c r="C33" s="64">
        <f>+C22+C23-C24+C31</f>
        <v>0</v>
      </c>
      <c r="D33" s="64">
        <f t="shared" ref="D33:I33" si="2">+D22+D23-D24+D31</f>
        <v>0</v>
      </c>
      <c r="E33" s="64">
        <f>+E22+E23-E24+E31</f>
        <v>0</v>
      </c>
      <c r="F33" s="64">
        <f t="shared" si="2"/>
        <v>2516</v>
      </c>
      <c r="G33" s="64">
        <f>+G22+G23-G24+G31</f>
        <v>0</v>
      </c>
      <c r="H33" s="64">
        <f>+H22+H23-H24+H31</f>
        <v>0</v>
      </c>
      <c r="I33" s="64">
        <f t="shared" si="2"/>
        <v>0</v>
      </c>
    </row>
    <row r="34" spans="1:9" x14ac:dyDescent="0.25">
      <c r="A34" s="69"/>
      <c r="B34" s="70"/>
      <c r="C34" s="71"/>
      <c r="D34" s="72"/>
      <c r="E34" s="72"/>
      <c r="F34" s="65"/>
      <c r="G34" s="65"/>
      <c r="H34" s="65"/>
      <c r="I34" s="65"/>
    </row>
    <row r="35" spans="1:9" x14ac:dyDescent="0.25">
      <c r="A35" s="59" t="s">
        <v>43</v>
      </c>
      <c r="B35" s="60"/>
      <c r="C35" s="71"/>
      <c r="D35" s="72">
        <v>46226</v>
      </c>
      <c r="E35" s="72">
        <v>22437</v>
      </c>
      <c r="F35" s="65">
        <v>14593</v>
      </c>
      <c r="G35" s="65">
        <v>0</v>
      </c>
      <c r="H35" s="65">
        <v>0</v>
      </c>
      <c r="I35" s="65">
        <v>0</v>
      </c>
    </row>
    <row r="36" spans="1:9" x14ac:dyDescent="0.25">
      <c r="A36" s="69"/>
      <c r="B36" s="70"/>
      <c r="C36" s="71"/>
      <c r="D36" s="72"/>
      <c r="E36" s="72"/>
      <c r="F36" s="65"/>
      <c r="G36" s="65"/>
      <c r="H36" s="65"/>
      <c r="I36" s="65"/>
    </row>
    <row r="37" spans="1:9" x14ac:dyDescent="0.25">
      <c r="A37" s="59" t="s">
        <v>44</v>
      </c>
      <c r="B37" s="73"/>
      <c r="C37" s="74">
        <f>C33-C35</f>
        <v>0</v>
      </c>
      <c r="D37" s="74">
        <f t="shared" ref="D37:I37" si="3">D33-D35</f>
        <v>-46226</v>
      </c>
      <c r="E37" s="74">
        <f t="shared" si="3"/>
        <v>-22437</v>
      </c>
      <c r="F37" s="75">
        <f t="shared" si="3"/>
        <v>-12077</v>
      </c>
      <c r="G37" s="75">
        <f t="shared" si="3"/>
        <v>0</v>
      </c>
      <c r="H37" s="75">
        <f t="shared" si="3"/>
        <v>0</v>
      </c>
      <c r="I37" s="75">
        <f t="shared" si="3"/>
        <v>0</v>
      </c>
    </row>
    <row r="38" spans="1:9" x14ac:dyDescent="0.25">
      <c r="A38" s="76"/>
      <c r="B38" s="76"/>
      <c r="C38" s="77"/>
      <c r="D38" s="77"/>
      <c r="E38" s="77"/>
      <c r="F38" s="77"/>
      <c r="G38" s="77"/>
      <c r="H38" s="77"/>
      <c r="I38" s="77"/>
    </row>
    <row r="39" spans="1:9" x14ac:dyDescent="0.25">
      <c r="A39" s="78" t="s">
        <v>45</v>
      </c>
      <c r="B39" s="28"/>
      <c r="C39" s="79"/>
      <c r="D39" s="79"/>
      <c r="E39" s="79"/>
      <c r="F39" s="79"/>
      <c r="G39" s="79"/>
      <c r="H39" s="79"/>
      <c r="I39" s="79"/>
    </row>
    <row r="40" spans="1:9" x14ac:dyDescent="0.25">
      <c r="A40" s="80" t="s">
        <v>46</v>
      </c>
      <c r="B40" s="70"/>
      <c r="C40" s="72"/>
      <c r="D40" s="72"/>
      <c r="E40" s="72"/>
      <c r="F40" s="72"/>
      <c r="G40" s="72"/>
      <c r="H40" s="72"/>
      <c r="I40" s="72"/>
    </row>
    <row r="41" spans="1:9" x14ac:dyDescent="0.25">
      <c r="A41" s="59"/>
      <c r="B41" s="60"/>
      <c r="C41" s="65"/>
      <c r="D41" s="65"/>
      <c r="E41" s="65"/>
      <c r="F41" s="65"/>
      <c r="G41" s="65"/>
      <c r="H41" s="65"/>
      <c r="I41" s="65"/>
    </row>
    <row r="42" spans="1:9" x14ac:dyDescent="0.25">
      <c r="A42" s="59" t="s">
        <v>47</v>
      </c>
      <c r="B42" s="60"/>
      <c r="C42" s="65"/>
      <c r="D42" s="65"/>
      <c r="E42" s="65"/>
      <c r="F42" s="65"/>
      <c r="G42" s="65"/>
      <c r="H42" s="65"/>
      <c r="I42" s="65"/>
    </row>
    <row r="43" spans="1:9" x14ac:dyDescent="0.25">
      <c r="A43" s="59"/>
      <c r="B43" s="60"/>
      <c r="C43" s="65"/>
      <c r="D43" s="65"/>
      <c r="E43" s="65"/>
      <c r="F43" s="65"/>
      <c r="G43" s="65"/>
      <c r="H43" s="65"/>
      <c r="I43" s="65"/>
    </row>
    <row r="44" spans="1:9" x14ac:dyDescent="0.25">
      <c r="A44" s="112" t="s">
        <v>48</v>
      </c>
      <c r="B44" s="73"/>
      <c r="C44" s="65"/>
      <c r="D44" s="65"/>
      <c r="E44" s="65"/>
      <c r="F44" s="65"/>
      <c r="G44" s="65"/>
      <c r="H44" s="65"/>
      <c r="I44" s="65"/>
    </row>
    <row r="45" spans="1:9" x14ac:dyDescent="0.25">
      <c r="A45" s="113" t="s">
        <v>49</v>
      </c>
      <c r="B45" s="114"/>
      <c r="C45" s="65"/>
      <c r="D45" s="65"/>
      <c r="E45" s="65"/>
      <c r="F45" s="65"/>
      <c r="G45" s="65"/>
      <c r="H45" s="65"/>
      <c r="I45" s="65"/>
    </row>
    <row r="46" spans="1:9" x14ac:dyDescent="0.25">
      <c r="A46" s="6"/>
      <c r="B46" s="6"/>
      <c r="C46" s="6"/>
      <c r="D46" s="6"/>
      <c r="E46" s="6"/>
      <c r="F46" s="6"/>
      <c r="G46" s="6"/>
      <c r="H46" s="6"/>
      <c r="I46" s="6"/>
    </row>
    <row r="47" spans="1:9" x14ac:dyDescent="0.25">
      <c r="A47" s="6"/>
      <c r="B47" s="6"/>
      <c r="C47" s="6"/>
      <c r="D47" s="6"/>
      <c r="E47" s="6"/>
      <c r="F47" s="6"/>
      <c r="G47" s="6"/>
      <c r="H47" s="6"/>
      <c r="I47" s="6"/>
    </row>
  </sheetData>
  <sheetProtection selectLockedCells="1"/>
  <mergeCells count="1">
    <mergeCell ref="A18:I18"/>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6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4DE3AA-371A-4110-B325-1C3097DF23EA}">
  <sheetPr>
    <pageSetUpPr fitToPage="1"/>
  </sheetPr>
  <dimension ref="A1:L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6" t="s">
        <v>492</v>
      </c>
      <c r="I2" s="28"/>
    </row>
    <row r="3" spans="1:9" x14ac:dyDescent="0.25">
      <c r="A3" s="6" t="s">
        <v>4</v>
      </c>
      <c r="B3" s="28" t="s">
        <v>136</v>
      </c>
      <c r="C3" s="28"/>
      <c r="D3" s="28"/>
      <c r="E3" s="7"/>
      <c r="F3" s="6"/>
      <c r="G3" s="57" t="s">
        <v>6</v>
      </c>
      <c r="H3" s="27" t="s">
        <v>493</v>
      </c>
      <c r="I3" s="29"/>
    </row>
    <row r="4" spans="1:9" x14ac:dyDescent="0.25">
      <c r="A4" s="6" t="s">
        <v>8</v>
      </c>
      <c r="B4" s="26" t="s">
        <v>547</v>
      </c>
      <c r="C4" s="28"/>
      <c r="D4" s="28"/>
      <c r="E4" s="7"/>
      <c r="F4" s="6"/>
      <c r="G4" s="57" t="s">
        <v>10</v>
      </c>
      <c r="H4" s="28" t="s">
        <v>11</v>
      </c>
      <c r="I4" s="28"/>
    </row>
    <row r="5" spans="1:9" x14ac:dyDescent="0.25">
      <c r="A5" s="6" t="s">
        <v>12</v>
      </c>
      <c r="B5" s="26" t="s">
        <v>143</v>
      </c>
      <c r="C5" s="29"/>
      <c r="D5" s="29"/>
      <c r="E5" s="7"/>
      <c r="F5" s="6"/>
      <c r="G5" s="57" t="s">
        <v>14</v>
      </c>
      <c r="H5" s="29" t="s">
        <v>548</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45" t="s">
        <v>549</v>
      </c>
      <c r="B9" s="6"/>
      <c r="C9" s="7"/>
      <c r="D9" s="7"/>
      <c r="E9" s="7"/>
      <c r="F9" s="7"/>
      <c r="G9" s="7"/>
      <c r="H9" s="7"/>
      <c r="I9" s="7"/>
    </row>
    <row r="10" spans="1:9" x14ac:dyDescent="0.25">
      <c r="A10" s="6" t="s">
        <v>18</v>
      </c>
      <c r="B10" s="6"/>
      <c r="C10" s="7"/>
      <c r="D10" s="7"/>
      <c r="E10" s="7"/>
      <c r="F10" s="7"/>
      <c r="G10" s="7"/>
      <c r="H10" s="7"/>
      <c r="I10" s="7"/>
    </row>
    <row r="11" spans="1:9" x14ac:dyDescent="0.25">
      <c r="A11" s="45" t="s">
        <v>490</v>
      </c>
      <c r="B11" s="6"/>
      <c r="C11" s="7"/>
      <c r="D11" s="7"/>
      <c r="E11" s="7"/>
      <c r="F11" s="7"/>
      <c r="G11" s="7"/>
      <c r="H11" s="7"/>
      <c r="I11" s="7"/>
    </row>
    <row r="12" spans="1:9" x14ac:dyDescent="0.25">
      <c r="A12" s="6" t="s">
        <v>20</v>
      </c>
      <c r="B12" s="6"/>
      <c r="C12" s="7"/>
      <c r="D12" s="7"/>
      <c r="E12" s="7"/>
      <c r="F12" s="7"/>
      <c r="G12" s="7"/>
      <c r="H12" s="7"/>
      <c r="I12" s="7"/>
    </row>
    <row r="13" spans="1:9" x14ac:dyDescent="0.25">
      <c r="A13" s="45" t="s">
        <v>550</v>
      </c>
      <c r="B13" s="6"/>
      <c r="C13" s="7"/>
      <c r="D13" s="7"/>
      <c r="E13" s="7"/>
      <c r="F13" s="7"/>
      <c r="G13" s="7"/>
      <c r="H13" s="7"/>
      <c r="I13" s="7"/>
    </row>
    <row r="14" spans="1:9" x14ac:dyDescent="0.25">
      <c r="A14" s="5" t="s">
        <v>22</v>
      </c>
      <c r="B14" s="6"/>
      <c r="C14" s="7"/>
      <c r="D14" s="7"/>
      <c r="E14" s="7"/>
      <c r="F14" s="7"/>
      <c r="G14" s="7"/>
      <c r="H14" s="7"/>
      <c r="I14" s="7"/>
    </row>
    <row r="15" spans="1:9" x14ac:dyDescent="0.25">
      <c r="A15" s="6"/>
      <c r="B15" s="6"/>
      <c r="C15" s="7"/>
      <c r="D15" s="7"/>
      <c r="E15" s="7"/>
      <c r="F15" s="7"/>
      <c r="G15" s="7"/>
      <c r="H15" s="7"/>
      <c r="I15" s="7"/>
    </row>
    <row r="16" spans="1:9" x14ac:dyDescent="0.25">
      <c r="A16" s="5" t="s">
        <v>23</v>
      </c>
      <c r="B16" s="6"/>
      <c r="C16" s="7"/>
      <c r="D16" s="7"/>
      <c r="E16" s="7"/>
      <c r="F16" s="7"/>
      <c r="G16" s="7"/>
      <c r="H16" s="7"/>
      <c r="I16" s="7"/>
    </row>
    <row r="17" spans="1:12" x14ac:dyDescent="0.25">
      <c r="A17" s="25" t="s">
        <v>551</v>
      </c>
      <c r="B17" s="7"/>
      <c r="C17" s="7"/>
      <c r="D17" s="7"/>
      <c r="E17" s="7"/>
      <c r="F17" s="7"/>
      <c r="G17" s="7"/>
      <c r="H17" s="7"/>
      <c r="I17" s="7"/>
    </row>
    <row r="18" spans="1:12" ht="13" x14ac:dyDescent="0.3">
      <c r="A18" s="119" t="s">
        <v>25</v>
      </c>
      <c r="B18" s="120"/>
      <c r="C18" s="120"/>
      <c r="D18" s="120"/>
      <c r="E18" s="120"/>
      <c r="F18" s="120"/>
      <c r="G18" s="120"/>
      <c r="H18" s="120"/>
      <c r="I18" s="121"/>
    </row>
    <row r="19" spans="1:12" x14ac:dyDescent="0.25">
      <c r="A19" s="59"/>
      <c r="B19" s="60"/>
      <c r="C19" s="61" t="s">
        <v>26</v>
      </c>
      <c r="D19" s="61" t="s">
        <v>27</v>
      </c>
      <c r="E19" s="61" t="s">
        <v>28</v>
      </c>
      <c r="F19" s="61" t="s">
        <v>29</v>
      </c>
      <c r="G19" s="61" t="s">
        <v>30</v>
      </c>
      <c r="H19" s="61" t="s">
        <v>31</v>
      </c>
      <c r="I19" s="61" t="s">
        <v>32</v>
      </c>
    </row>
    <row r="20" spans="1:12" x14ac:dyDescent="0.25">
      <c r="A20" s="59"/>
      <c r="B20" s="60"/>
      <c r="C20" s="62" t="s">
        <v>33</v>
      </c>
      <c r="D20" s="63" t="s">
        <v>33</v>
      </c>
      <c r="E20" s="62" t="s">
        <v>33</v>
      </c>
      <c r="F20" s="62" t="s">
        <v>33</v>
      </c>
      <c r="G20" s="62" t="s">
        <v>34</v>
      </c>
      <c r="H20" s="62" t="s">
        <v>34</v>
      </c>
      <c r="I20" s="62" t="s">
        <v>34</v>
      </c>
    </row>
    <row r="21" spans="1:12" x14ac:dyDescent="0.25">
      <c r="A21" s="59" t="s">
        <v>35</v>
      </c>
      <c r="B21" s="60"/>
      <c r="C21" s="64"/>
      <c r="D21" s="65">
        <v>95992</v>
      </c>
      <c r="E21" s="65"/>
      <c r="F21" s="65"/>
      <c r="G21" s="65"/>
      <c r="H21" s="65">
        <v>0</v>
      </c>
      <c r="I21" s="65">
        <v>0</v>
      </c>
    </row>
    <row r="22" spans="1:12" x14ac:dyDescent="0.25">
      <c r="A22" s="59" t="s">
        <v>36</v>
      </c>
      <c r="B22" s="60"/>
      <c r="C22" s="64"/>
      <c r="D22" s="65">
        <f t="shared" ref="D22:I22" si="0">C33</f>
        <v>0</v>
      </c>
      <c r="E22" s="65">
        <f t="shared" si="0"/>
        <v>0</v>
      </c>
      <c r="F22" s="65">
        <f t="shared" si="0"/>
        <v>0</v>
      </c>
      <c r="G22" s="65">
        <f t="shared" si="0"/>
        <v>4624</v>
      </c>
      <c r="H22" s="65">
        <f t="shared" si="0"/>
        <v>0</v>
      </c>
      <c r="I22" s="65">
        <f t="shared" si="0"/>
        <v>0</v>
      </c>
    </row>
    <row r="23" spans="1:12" x14ac:dyDescent="0.25">
      <c r="A23" s="59" t="s">
        <v>37</v>
      </c>
      <c r="B23" s="60"/>
      <c r="C23" s="64"/>
      <c r="D23" s="65">
        <v>0</v>
      </c>
      <c r="E23" s="65">
        <v>23701</v>
      </c>
      <c r="F23" s="65">
        <v>4624</v>
      </c>
      <c r="G23" s="65">
        <f>72291-F23</f>
        <v>67667</v>
      </c>
      <c r="H23" s="65">
        <v>0</v>
      </c>
      <c r="I23" s="65">
        <v>0</v>
      </c>
      <c r="K23" s="55"/>
    </row>
    <row r="24" spans="1:12" x14ac:dyDescent="0.25">
      <c r="A24" s="59" t="s">
        <v>38</v>
      </c>
      <c r="B24" s="60"/>
      <c r="C24" s="64"/>
      <c r="D24" s="65">
        <v>0</v>
      </c>
      <c r="E24" s="65">
        <v>23701</v>
      </c>
      <c r="F24" s="64">
        <v>0</v>
      </c>
      <c r="G24" s="65">
        <v>72291</v>
      </c>
      <c r="H24" s="65">
        <v>0</v>
      </c>
      <c r="I24" s="65">
        <v>0</v>
      </c>
      <c r="K24" s="55"/>
    </row>
    <row r="25" spans="1:12" x14ac:dyDescent="0.25">
      <c r="A25" s="59"/>
      <c r="B25" s="60"/>
      <c r="C25" s="64"/>
      <c r="D25" s="65"/>
      <c r="E25" s="65"/>
      <c r="F25" s="65"/>
      <c r="G25" s="65"/>
      <c r="H25" s="65"/>
      <c r="I25" s="65"/>
      <c r="K25" s="55"/>
    </row>
    <row r="26" spans="1:12" x14ac:dyDescent="0.25">
      <c r="A26" s="59" t="s">
        <v>39</v>
      </c>
      <c r="B26" s="29"/>
      <c r="C26" s="66"/>
      <c r="D26" s="66"/>
      <c r="E26" s="66"/>
      <c r="F26" s="66"/>
      <c r="G26" s="66"/>
      <c r="H26" s="66"/>
      <c r="I26" s="64"/>
    </row>
    <row r="27" spans="1:12" x14ac:dyDescent="0.25">
      <c r="A27" s="67" t="s">
        <v>40</v>
      </c>
      <c r="B27" s="60"/>
      <c r="C27" s="64"/>
      <c r="D27" s="68"/>
      <c r="E27" s="66"/>
      <c r="F27" s="66"/>
      <c r="G27" s="66"/>
      <c r="H27" s="66"/>
      <c r="I27" s="64"/>
    </row>
    <row r="28" spans="1:12" x14ac:dyDescent="0.25">
      <c r="A28" s="69"/>
      <c r="B28" s="70"/>
      <c r="C28" s="64"/>
      <c r="D28" s="65">
        <v>0</v>
      </c>
      <c r="E28" s="65">
        <v>0</v>
      </c>
      <c r="F28" s="65"/>
      <c r="G28" s="65"/>
      <c r="H28" s="65"/>
      <c r="I28" s="65"/>
      <c r="L28" s="55"/>
    </row>
    <row r="29" spans="1:12" x14ac:dyDescent="0.25">
      <c r="A29" s="69"/>
      <c r="B29" s="70"/>
      <c r="C29" s="64"/>
      <c r="D29" s="65"/>
      <c r="E29" s="65"/>
      <c r="F29" s="65"/>
      <c r="G29" s="65"/>
      <c r="H29" s="65"/>
      <c r="I29" s="65"/>
    </row>
    <row r="30" spans="1:12" x14ac:dyDescent="0.25">
      <c r="A30" s="69"/>
      <c r="B30" s="70"/>
      <c r="C30" s="64"/>
      <c r="D30" s="65"/>
      <c r="E30" s="65"/>
      <c r="F30" s="65"/>
      <c r="G30" s="65"/>
      <c r="H30" s="65"/>
      <c r="I30" s="65"/>
    </row>
    <row r="31" spans="1:12" x14ac:dyDescent="0.25">
      <c r="A31" s="59" t="s">
        <v>41</v>
      </c>
      <c r="B31" s="60"/>
      <c r="C31" s="64">
        <f t="shared" ref="C31:I31" si="1">SUM(C28:C30)</f>
        <v>0</v>
      </c>
      <c r="D31" s="64">
        <f t="shared" si="1"/>
        <v>0</v>
      </c>
      <c r="E31" s="64">
        <f t="shared" si="1"/>
        <v>0</v>
      </c>
      <c r="F31" s="64">
        <f t="shared" si="1"/>
        <v>0</v>
      </c>
      <c r="G31" s="64">
        <f t="shared" si="1"/>
        <v>0</v>
      </c>
      <c r="H31" s="64">
        <f t="shared" si="1"/>
        <v>0</v>
      </c>
      <c r="I31" s="64">
        <f t="shared" si="1"/>
        <v>0</v>
      </c>
    </row>
    <row r="32" spans="1:12" x14ac:dyDescent="0.25">
      <c r="A32" s="59"/>
      <c r="B32" s="60"/>
      <c r="C32" s="64"/>
      <c r="D32" s="65"/>
      <c r="E32" s="65"/>
      <c r="F32" s="65"/>
      <c r="G32" s="65"/>
      <c r="H32" s="65"/>
      <c r="I32" s="65"/>
    </row>
    <row r="33" spans="1:9" x14ac:dyDescent="0.25">
      <c r="A33" s="59" t="s">
        <v>42</v>
      </c>
      <c r="B33" s="60"/>
      <c r="C33" s="64">
        <f>+C22+C23-C24+C31</f>
        <v>0</v>
      </c>
      <c r="D33" s="64">
        <f t="shared" ref="D33:I33" si="2">+D22+D23-D24+D31</f>
        <v>0</v>
      </c>
      <c r="E33" s="64">
        <f>+E22+E23-E24+E31</f>
        <v>0</v>
      </c>
      <c r="F33" s="64">
        <f t="shared" si="2"/>
        <v>4624</v>
      </c>
      <c r="G33" s="64">
        <f>+G22+G23-G24+G31</f>
        <v>0</v>
      </c>
      <c r="H33" s="64">
        <f>+H22+H23-H24+H31</f>
        <v>0</v>
      </c>
      <c r="I33" s="64">
        <f t="shared" si="2"/>
        <v>0</v>
      </c>
    </row>
    <row r="34" spans="1:9" x14ac:dyDescent="0.25">
      <c r="A34" s="69"/>
      <c r="B34" s="70"/>
      <c r="C34" s="71"/>
      <c r="D34" s="72"/>
      <c r="E34" s="72"/>
      <c r="F34" s="65"/>
      <c r="G34" s="65"/>
      <c r="H34" s="65"/>
      <c r="I34" s="65"/>
    </row>
    <row r="35" spans="1:9" x14ac:dyDescent="0.25">
      <c r="A35" s="59" t="s">
        <v>43</v>
      </c>
      <c r="B35" s="60"/>
      <c r="C35" s="71"/>
      <c r="D35" s="72">
        <v>23700</v>
      </c>
      <c r="E35" s="72">
        <v>7676</v>
      </c>
      <c r="F35" s="65">
        <f>3000+4676</f>
        <v>7676</v>
      </c>
      <c r="G35" s="65">
        <v>0</v>
      </c>
      <c r="H35" s="65">
        <v>0</v>
      </c>
      <c r="I35" s="65">
        <v>0</v>
      </c>
    </row>
    <row r="36" spans="1:9" x14ac:dyDescent="0.25">
      <c r="A36" s="69"/>
      <c r="B36" s="70"/>
      <c r="C36" s="71"/>
      <c r="D36" s="72"/>
      <c r="E36" s="72"/>
      <c r="F36" s="65"/>
      <c r="G36" s="65"/>
      <c r="H36" s="65"/>
      <c r="I36" s="65"/>
    </row>
    <row r="37" spans="1:9" x14ac:dyDescent="0.25">
      <c r="A37" s="59" t="s">
        <v>44</v>
      </c>
      <c r="B37" s="73"/>
      <c r="C37" s="74">
        <f>C33-C35</f>
        <v>0</v>
      </c>
      <c r="D37" s="74">
        <f t="shared" ref="D37:I37" si="3">D33-D35</f>
        <v>-23700</v>
      </c>
      <c r="E37" s="74">
        <f t="shared" si="3"/>
        <v>-7676</v>
      </c>
      <c r="F37" s="75">
        <f t="shared" si="3"/>
        <v>-3052</v>
      </c>
      <c r="G37" s="75">
        <f t="shared" si="3"/>
        <v>0</v>
      </c>
      <c r="H37" s="75">
        <f t="shared" si="3"/>
        <v>0</v>
      </c>
      <c r="I37" s="75">
        <f t="shared" si="3"/>
        <v>0</v>
      </c>
    </row>
    <row r="38" spans="1:9" x14ac:dyDescent="0.25">
      <c r="A38" s="76"/>
      <c r="B38" s="76"/>
      <c r="C38" s="77"/>
      <c r="D38" s="77"/>
      <c r="E38" s="77"/>
      <c r="F38" s="77"/>
      <c r="G38" s="77"/>
      <c r="H38" s="77"/>
      <c r="I38" s="77"/>
    </row>
    <row r="39" spans="1:9" x14ac:dyDescent="0.25">
      <c r="A39" s="78" t="s">
        <v>45</v>
      </c>
      <c r="B39" s="28"/>
      <c r="C39" s="79"/>
      <c r="D39" s="79"/>
      <c r="E39" s="79"/>
      <c r="F39" s="79"/>
      <c r="G39" s="79"/>
      <c r="H39" s="79"/>
      <c r="I39" s="79"/>
    </row>
    <row r="40" spans="1:9" x14ac:dyDescent="0.25">
      <c r="A40" s="80" t="s">
        <v>46</v>
      </c>
      <c r="B40" s="70"/>
      <c r="C40" s="72"/>
      <c r="D40" s="72"/>
      <c r="E40" s="72"/>
      <c r="F40" s="72"/>
      <c r="G40" s="72"/>
      <c r="H40" s="72"/>
      <c r="I40" s="72"/>
    </row>
    <row r="41" spans="1:9" x14ac:dyDescent="0.25">
      <c r="A41" s="59"/>
      <c r="B41" s="60"/>
      <c r="C41" s="65"/>
      <c r="D41" s="65"/>
      <c r="E41" s="65"/>
      <c r="F41" s="65"/>
      <c r="G41" s="65"/>
      <c r="H41" s="65"/>
      <c r="I41" s="65"/>
    </row>
    <row r="42" spans="1:9" x14ac:dyDescent="0.25">
      <c r="A42" s="59" t="s">
        <v>47</v>
      </c>
      <c r="B42" s="60"/>
      <c r="C42" s="65"/>
      <c r="D42" s="65"/>
      <c r="E42" s="65"/>
      <c r="F42" s="65"/>
      <c r="G42" s="65"/>
      <c r="H42" s="65"/>
      <c r="I42" s="65"/>
    </row>
    <row r="43" spans="1:9" x14ac:dyDescent="0.25">
      <c r="A43" s="59"/>
      <c r="B43" s="60"/>
      <c r="C43" s="65"/>
      <c r="D43" s="65"/>
      <c r="E43" s="65"/>
      <c r="F43" s="65"/>
      <c r="G43" s="65"/>
      <c r="H43" s="65"/>
      <c r="I43" s="65"/>
    </row>
    <row r="44" spans="1:9" x14ac:dyDescent="0.25">
      <c r="A44" s="112" t="s">
        <v>48</v>
      </c>
      <c r="B44" s="73"/>
      <c r="C44" s="65"/>
      <c r="D44" s="65"/>
      <c r="E44" s="65"/>
      <c r="F44" s="65"/>
      <c r="G44" s="65"/>
      <c r="H44" s="65"/>
      <c r="I44" s="65"/>
    </row>
    <row r="45" spans="1:9" x14ac:dyDescent="0.25">
      <c r="A45" s="113" t="s">
        <v>49</v>
      </c>
      <c r="B45" s="114"/>
      <c r="C45" s="65"/>
      <c r="D45" s="65"/>
      <c r="E45" s="65"/>
      <c r="F45" s="65"/>
      <c r="G45" s="65"/>
      <c r="H45" s="65"/>
      <c r="I45" s="65"/>
    </row>
    <row r="46" spans="1:9" x14ac:dyDescent="0.25">
      <c r="A46" s="6"/>
      <c r="B46" s="6"/>
      <c r="C46" s="6"/>
      <c r="D46" s="6"/>
      <c r="E46" s="6"/>
      <c r="F46" s="6"/>
      <c r="G46" s="6"/>
      <c r="H46" s="6"/>
      <c r="I46" s="6"/>
    </row>
    <row r="47" spans="1:9" x14ac:dyDescent="0.25">
      <c r="A47" s="6"/>
      <c r="B47" s="6"/>
      <c r="C47" s="6"/>
      <c r="D47" s="6"/>
      <c r="E47" s="6"/>
      <c r="F47" s="6"/>
      <c r="G47" s="6"/>
      <c r="H47" s="6"/>
      <c r="I47" s="6"/>
    </row>
  </sheetData>
  <sheetProtection selectLockedCells="1"/>
  <mergeCells count="1">
    <mergeCell ref="A18:I18"/>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6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E0AA08-FB11-4101-AA35-1EDF6484A064}">
  <sheetPr>
    <pageSetUpPr fitToPage="1"/>
  </sheetPr>
  <dimension ref="A1:K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8" t="s">
        <v>376</v>
      </c>
      <c r="I2" s="28"/>
    </row>
    <row r="3" spans="1:9" x14ac:dyDescent="0.25">
      <c r="A3" s="6" t="s">
        <v>4</v>
      </c>
      <c r="B3" s="28" t="s">
        <v>358</v>
      </c>
      <c r="C3" s="28"/>
      <c r="D3" s="28"/>
      <c r="E3" s="7"/>
      <c r="F3" s="6"/>
      <c r="G3" s="57" t="s">
        <v>6</v>
      </c>
      <c r="H3" s="29" t="s">
        <v>375</v>
      </c>
      <c r="I3" s="29"/>
    </row>
    <row r="4" spans="1:9" x14ac:dyDescent="0.25">
      <c r="A4" s="6" t="s">
        <v>8</v>
      </c>
      <c r="B4" s="28" t="s">
        <v>413</v>
      </c>
      <c r="C4" s="28"/>
      <c r="D4" s="28"/>
      <c r="E4" s="7"/>
      <c r="F4" s="6"/>
      <c r="G4" s="57" t="s">
        <v>10</v>
      </c>
      <c r="H4" s="28" t="s">
        <v>11</v>
      </c>
      <c r="I4" s="28"/>
    </row>
    <row r="5" spans="1:9" x14ac:dyDescent="0.25">
      <c r="A5" s="6" t="s">
        <v>12</v>
      </c>
      <c r="B5" s="28" t="s">
        <v>143</v>
      </c>
      <c r="C5" s="29"/>
      <c r="D5" s="29"/>
      <c r="E5" s="7"/>
      <c r="F5" s="6"/>
      <c r="G5" s="57" t="s">
        <v>14</v>
      </c>
      <c r="H5" s="29" t="s">
        <v>415</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5"/>
      <c r="C8" s="7"/>
      <c r="D8" s="7"/>
      <c r="E8" s="7"/>
      <c r="F8" s="7"/>
      <c r="G8" s="7"/>
      <c r="H8" s="7"/>
      <c r="I8" s="7"/>
    </row>
    <row r="9" spans="1:9" x14ac:dyDescent="0.25">
      <c r="A9" s="5" t="s">
        <v>414</v>
      </c>
      <c r="B9" s="6"/>
      <c r="C9" s="7"/>
      <c r="D9" s="7"/>
      <c r="E9" s="7"/>
      <c r="F9" s="7"/>
      <c r="G9" s="7"/>
      <c r="H9" s="7"/>
      <c r="I9" s="7"/>
    </row>
    <row r="10" spans="1:9" x14ac:dyDescent="0.25">
      <c r="A10" s="6" t="s">
        <v>18</v>
      </c>
      <c r="B10" s="6"/>
      <c r="C10" s="7"/>
      <c r="D10" s="7"/>
      <c r="E10" s="7"/>
      <c r="F10" s="7"/>
      <c r="G10" s="7"/>
      <c r="H10" s="7"/>
      <c r="I10" s="7"/>
    </row>
    <row r="11" spans="1:9" x14ac:dyDescent="0.25">
      <c r="A11" s="7" t="s">
        <v>370</v>
      </c>
      <c r="B11" s="6"/>
      <c r="C11" s="7"/>
      <c r="D11" s="7"/>
      <c r="E11" s="7"/>
      <c r="F11" s="7"/>
      <c r="G11" s="7"/>
      <c r="H11" s="7"/>
      <c r="I11" s="7"/>
    </row>
    <row r="12" spans="1:9" x14ac:dyDescent="0.25">
      <c r="A12" s="6" t="s">
        <v>20</v>
      </c>
      <c r="B12" s="6"/>
      <c r="C12" s="7"/>
      <c r="D12" s="7"/>
      <c r="E12" s="7"/>
      <c r="F12" s="7"/>
      <c r="G12" s="7"/>
      <c r="H12" s="7"/>
      <c r="I12" s="7"/>
    </row>
    <row r="13" spans="1:9" x14ac:dyDescent="0.25">
      <c r="A13" s="7" t="s">
        <v>413</v>
      </c>
      <c r="B13" s="6"/>
      <c r="C13" s="7"/>
      <c r="D13" s="7"/>
      <c r="E13" s="7"/>
      <c r="F13" s="7"/>
      <c r="G13" s="7"/>
      <c r="H13" s="7"/>
      <c r="I13" s="7"/>
    </row>
    <row r="14" spans="1:9" x14ac:dyDescent="0.25">
      <c r="A14" s="5" t="s">
        <v>22</v>
      </c>
      <c r="B14" s="6"/>
      <c r="C14" s="7"/>
      <c r="D14" s="7"/>
      <c r="E14" s="7"/>
      <c r="F14" s="7"/>
      <c r="G14" s="7"/>
      <c r="H14" s="7"/>
      <c r="I14" s="7"/>
    </row>
    <row r="15" spans="1:9" x14ac:dyDescent="0.25">
      <c r="A15" s="6"/>
      <c r="B15" s="6"/>
      <c r="C15" s="7"/>
      <c r="D15" s="7"/>
      <c r="E15" s="7"/>
      <c r="F15" s="7"/>
      <c r="G15" s="7"/>
      <c r="H15" s="7"/>
      <c r="I15" s="7"/>
    </row>
    <row r="16" spans="1:9" x14ac:dyDescent="0.25">
      <c r="A16" s="5" t="s">
        <v>23</v>
      </c>
      <c r="B16" s="5"/>
      <c r="C16" s="7"/>
      <c r="D16" s="7"/>
      <c r="E16" s="7"/>
      <c r="F16" s="7"/>
      <c r="G16" s="7"/>
      <c r="H16" s="7"/>
      <c r="I16" s="7"/>
    </row>
    <row r="17" spans="1:11" x14ac:dyDescent="0.25">
      <c r="A17" s="7"/>
      <c r="B17" s="7"/>
      <c r="C17" s="7"/>
      <c r="D17" s="7"/>
      <c r="E17" s="7"/>
      <c r="F17" s="7"/>
      <c r="G17" s="7"/>
      <c r="H17" s="7"/>
      <c r="I17" s="7"/>
    </row>
    <row r="18" spans="1:11" ht="13" x14ac:dyDescent="0.3">
      <c r="A18" s="119" t="s">
        <v>25</v>
      </c>
      <c r="B18" s="120"/>
      <c r="C18" s="120"/>
      <c r="D18" s="120"/>
      <c r="E18" s="120"/>
      <c r="F18" s="120"/>
      <c r="G18" s="120"/>
      <c r="H18" s="120"/>
      <c r="I18" s="121"/>
    </row>
    <row r="19" spans="1:11" ht="14.5" x14ac:dyDescent="0.35">
      <c r="A19" s="59"/>
      <c r="B19" s="60"/>
      <c r="C19" s="61" t="s">
        <v>26</v>
      </c>
      <c r="D19" s="61" t="s">
        <v>27</v>
      </c>
      <c r="E19" s="61" t="s">
        <v>28</v>
      </c>
      <c r="F19" s="61" t="s">
        <v>29</v>
      </c>
      <c r="G19" s="61" t="s">
        <v>30</v>
      </c>
      <c r="H19" s="61" t="s">
        <v>31</v>
      </c>
      <c r="I19" s="61" t="s">
        <v>32</v>
      </c>
      <c r="K19" s="52"/>
    </row>
    <row r="20" spans="1:11" ht="14.5" x14ac:dyDescent="0.25">
      <c r="A20" s="59"/>
      <c r="B20" s="60"/>
      <c r="C20" s="62" t="s">
        <v>33</v>
      </c>
      <c r="D20" s="63" t="s">
        <v>33</v>
      </c>
      <c r="E20" s="62" t="s">
        <v>33</v>
      </c>
      <c r="F20" s="62" t="s">
        <v>33</v>
      </c>
      <c r="G20" s="62" t="s">
        <v>34</v>
      </c>
      <c r="H20" s="62" t="s">
        <v>34</v>
      </c>
      <c r="I20" s="62" t="s">
        <v>34</v>
      </c>
      <c r="K20" s="51"/>
    </row>
    <row r="21" spans="1:11" ht="14.5" x14ac:dyDescent="0.25">
      <c r="A21" s="59" t="s">
        <v>35</v>
      </c>
      <c r="B21" s="60"/>
      <c r="C21" s="64"/>
      <c r="D21" s="65">
        <v>906150</v>
      </c>
      <c r="E21" s="65"/>
      <c r="F21" s="65"/>
      <c r="G21" s="65"/>
      <c r="H21" s="65"/>
      <c r="I21" s="65">
        <v>0</v>
      </c>
      <c r="K21" s="51"/>
    </row>
    <row r="22" spans="1:11" ht="14.5" x14ac:dyDescent="0.25">
      <c r="A22" s="59" t="s">
        <v>36</v>
      </c>
      <c r="B22" s="60"/>
      <c r="C22" s="64">
        <v>0</v>
      </c>
      <c r="D22" s="65">
        <f t="shared" ref="D22:I22" si="0">C33</f>
        <v>0</v>
      </c>
      <c r="E22" s="65">
        <f t="shared" si="0"/>
        <v>0</v>
      </c>
      <c r="F22" s="65">
        <f t="shared" si="0"/>
        <v>1587</v>
      </c>
      <c r="G22" s="65">
        <f t="shared" si="0"/>
        <v>184491</v>
      </c>
      <c r="H22" s="65">
        <f t="shared" si="0"/>
        <v>0</v>
      </c>
      <c r="I22" s="65">
        <f t="shared" si="0"/>
        <v>0</v>
      </c>
      <c r="K22" s="51"/>
    </row>
    <row r="23" spans="1:11" ht="14.5" x14ac:dyDescent="0.25">
      <c r="A23" s="59" t="s">
        <v>37</v>
      </c>
      <c r="B23" s="60"/>
      <c r="C23" s="64"/>
      <c r="D23" s="65">
        <v>0</v>
      </c>
      <c r="E23" s="65">
        <v>66171</v>
      </c>
      <c r="F23" s="65">
        <v>383721</v>
      </c>
      <c r="G23" s="65">
        <f>331000-G22</f>
        <v>146509</v>
      </c>
      <c r="H23" s="65">
        <f>D21-E24-F24-G24</f>
        <v>309749</v>
      </c>
      <c r="I23" s="65"/>
      <c r="K23" s="51"/>
    </row>
    <row r="24" spans="1:11" ht="14.5" x14ac:dyDescent="0.35">
      <c r="A24" s="59" t="s">
        <v>38</v>
      </c>
      <c r="B24" s="60"/>
      <c r="C24" s="64"/>
      <c r="D24" s="65">
        <v>0</v>
      </c>
      <c r="E24" s="65">
        <v>64584</v>
      </c>
      <c r="F24" s="64">
        <v>200817</v>
      </c>
      <c r="G24" s="65">
        <f>G22+G23</f>
        <v>331000</v>
      </c>
      <c r="H24" s="65">
        <f>H23</f>
        <v>309749</v>
      </c>
      <c r="I24" s="65"/>
      <c r="K24" s="50"/>
    </row>
    <row r="25" spans="1:11" x14ac:dyDescent="0.25">
      <c r="A25" s="59"/>
      <c r="B25" s="60"/>
      <c r="C25" s="64"/>
      <c r="D25" s="65"/>
      <c r="E25" s="65"/>
      <c r="F25" s="65"/>
      <c r="G25" s="65"/>
      <c r="H25" s="65"/>
      <c r="I25" s="65"/>
      <c r="K25" s="49"/>
    </row>
    <row r="26" spans="1:11" x14ac:dyDescent="0.25">
      <c r="A26" s="59" t="s">
        <v>39</v>
      </c>
      <c r="B26" s="29"/>
      <c r="C26" s="66"/>
      <c r="D26" s="66"/>
      <c r="E26" s="66"/>
      <c r="F26" s="66"/>
      <c r="G26" s="66"/>
      <c r="H26" s="66"/>
      <c r="I26" s="64"/>
    </row>
    <row r="27" spans="1:11" x14ac:dyDescent="0.25">
      <c r="A27" s="67" t="s">
        <v>40</v>
      </c>
      <c r="B27" s="60"/>
      <c r="C27" s="64"/>
      <c r="D27" s="68"/>
      <c r="E27" s="66"/>
      <c r="F27" s="66"/>
      <c r="G27" s="66"/>
      <c r="H27" s="66"/>
      <c r="I27" s="64"/>
    </row>
    <row r="28" spans="1:11" x14ac:dyDescent="0.25">
      <c r="A28" s="69"/>
      <c r="B28" s="70"/>
      <c r="C28" s="64">
        <v>0</v>
      </c>
      <c r="D28" s="65">
        <v>0</v>
      </c>
      <c r="E28" s="65">
        <v>0</v>
      </c>
      <c r="F28" s="65">
        <v>0</v>
      </c>
      <c r="G28" s="65"/>
      <c r="H28" s="65"/>
      <c r="I28" s="65"/>
    </row>
    <row r="29" spans="1:11" x14ac:dyDescent="0.25">
      <c r="A29" s="69"/>
      <c r="B29" s="70"/>
      <c r="C29" s="64"/>
      <c r="D29" s="65"/>
      <c r="E29" s="65"/>
      <c r="F29" s="65"/>
      <c r="G29" s="65"/>
      <c r="H29" s="65"/>
      <c r="I29" s="65"/>
    </row>
    <row r="30" spans="1:11" x14ac:dyDescent="0.25">
      <c r="A30" s="69"/>
      <c r="B30" s="70"/>
      <c r="C30" s="64"/>
      <c r="D30" s="65"/>
      <c r="E30" s="65"/>
      <c r="F30" s="65"/>
      <c r="G30" s="65"/>
      <c r="H30" s="65"/>
      <c r="I30" s="65"/>
    </row>
    <row r="31" spans="1:11" x14ac:dyDescent="0.25">
      <c r="A31" s="59" t="s">
        <v>41</v>
      </c>
      <c r="B31" s="60"/>
      <c r="C31" s="64">
        <f t="shared" ref="C31:I31" si="1">SUM(C28:C30)</f>
        <v>0</v>
      </c>
      <c r="D31" s="64">
        <f t="shared" si="1"/>
        <v>0</v>
      </c>
      <c r="E31" s="64">
        <f t="shared" si="1"/>
        <v>0</v>
      </c>
      <c r="F31" s="64">
        <f t="shared" si="1"/>
        <v>0</v>
      </c>
      <c r="G31" s="64">
        <f t="shared" si="1"/>
        <v>0</v>
      </c>
      <c r="H31" s="64">
        <f t="shared" si="1"/>
        <v>0</v>
      </c>
      <c r="I31" s="64">
        <f t="shared" si="1"/>
        <v>0</v>
      </c>
    </row>
    <row r="32" spans="1:11" x14ac:dyDescent="0.25">
      <c r="A32" s="59"/>
      <c r="B32" s="60"/>
      <c r="C32" s="64"/>
      <c r="D32" s="65"/>
      <c r="E32" s="65"/>
      <c r="F32" s="65"/>
      <c r="G32" s="65"/>
      <c r="H32" s="65"/>
      <c r="I32" s="65"/>
    </row>
    <row r="33" spans="1:9" x14ac:dyDescent="0.25">
      <c r="A33" s="59" t="s">
        <v>42</v>
      </c>
      <c r="B33" s="60"/>
      <c r="C33" s="64">
        <f t="shared" ref="C33:I33" si="2">+C22+C23-C24+C31</f>
        <v>0</v>
      </c>
      <c r="D33" s="64">
        <f t="shared" si="2"/>
        <v>0</v>
      </c>
      <c r="E33" s="64">
        <f t="shared" si="2"/>
        <v>1587</v>
      </c>
      <c r="F33" s="64">
        <f t="shared" si="2"/>
        <v>184491</v>
      </c>
      <c r="G33" s="64">
        <f t="shared" si="2"/>
        <v>0</v>
      </c>
      <c r="H33" s="64">
        <f t="shared" si="2"/>
        <v>0</v>
      </c>
      <c r="I33" s="64">
        <f t="shared" si="2"/>
        <v>0</v>
      </c>
    </row>
    <row r="34" spans="1:9" x14ac:dyDescent="0.25">
      <c r="A34" s="69"/>
      <c r="B34" s="70"/>
      <c r="C34" s="71"/>
      <c r="D34" s="72"/>
      <c r="E34" s="72"/>
      <c r="F34" s="65"/>
      <c r="G34" s="65"/>
      <c r="H34" s="65"/>
      <c r="I34" s="65"/>
    </row>
    <row r="35" spans="1:9" x14ac:dyDescent="0.25">
      <c r="A35" s="59" t="s">
        <v>43</v>
      </c>
      <c r="B35" s="60"/>
      <c r="C35" s="71"/>
      <c r="D35" s="72"/>
      <c r="E35" s="72">
        <v>788260</v>
      </c>
      <c r="F35" s="65">
        <v>452330</v>
      </c>
      <c r="G35" s="65"/>
      <c r="H35" s="65"/>
      <c r="I35" s="65"/>
    </row>
    <row r="36" spans="1:9" x14ac:dyDescent="0.25">
      <c r="A36" s="69"/>
      <c r="B36" s="70"/>
      <c r="C36" s="71"/>
      <c r="D36" s="72"/>
      <c r="E36" s="72"/>
      <c r="F36" s="65"/>
      <c r="G36" s="65"/>
      <c r="H36" s="65"/>
      <c r="I36" s="65"/>
    </row>
    <row r="37" spans="1:9" x14ac:dyDescent="0.25">
      <c r="A37" s="59" t="s">
        <v>44</v>
      </c>
      <c r="B37" s="73"/>
      <c r="C37" s="74">
        <f t="shared" ref="C37:I37" si="3">C33-C35</f>
        <v>0</v>
      </c>
      <c r="D37" s="74">
        <f t="shared" si="3"/>
        <v>0</v>
      </c>
      <c r="E37" s="74">
        <f t="shared" si="3"/>
        <v>-786673</v>
      </c>
      <c r="F37" s="75">
        <f t="shared" si="3"/>
        <v>-267839</v>
      </c>
      <c r="G37" s="75">
        <f t="shared" si="3"/>
        <v>0</v>
      </c>
      <c r="H37" s="75">
        <f t="shared" si="3"/>
        <v>0</v>
      </c>
      <c r="I37" s="75">
        <f t="shared" si="3"/>
        <v>0</v>
      </c>
    </row>
    <row r="38" spans="1:9" x14ac:dyDescent="0.25">
      <c r="A38" s="76"/>
      <c r="B38" s="76"/>
      <c r="C38" s="77"/>
      <c r="D38" s="77"/>
      <c r="E38" s="77"/>
      <c r="F38" s="77"/>
      <c r="G38" s="77"/>
      <c r="H38" s="77"/>
      <c r="I38" s="77"/>
    </row>
    <row r="39" spans="1:9" x14ac:dyDescent="0.25">
      <c r="A39" s="78" t="s">
        <v>45</v>
      </c>
      <c r="B39" s="28"/>
      <c r="C39" s="79"/>
      <c r="D39" s="79"/>
      <c r="E39" s="79"/>
      <c r="F39" s="79"/>
      <c r="G39" s="79"/>
      <c r="H39" s="79"/>
      <c r="I39" s="79"/>
    </row>
    <row r="40" spans="1:9" x14ac:dyDescent="0.25">
      <c r="A40" s="80" t="s">
        <v>46</v>
      </c>
      <c r="B40" s="70"/>
      <c r="C40" s="72"/>
      <c r="D40" s="72"/>
      <c r="E40" s="72"/>
      <c r="F40" s="72"/>
      <c r="G40" s="72"/>
      <c r="H40" s="72"/>
      <c r="I40" s="72"/>
    </row>
    <row r="41" spans="1:9" x14ac:dyDescent="0.25">
      <c r="A41" s="59"/>
      <c r="B41" s="60"/>
      <c r="C41" s="65"/>
      <c r="D41" s="65"/>
      <c r="E41" s="65"/>
      <c r="F41" s="65"/>
      <c r="G41" s="65"/>
      <c r="H41" s="65"/>
      <c r="I41" s="65"/>
    </row>
    <row r="42" spans="1:9" x14ac:dyDescent="0.25">
      <c r="A42" s="59" t="s">
        <v>47</v>
      </c>
      <c r="B42" s="60"/>
      <c r="C42" s="65"/>
      <c r="D42" s="65"/>
      <c r="E42" s="65"/>
      <c r="F42" s="65"/>
      <c r="G42" s="65"/>
      <c r="H42" s="65"/>
      <c r="I42" s="65"/>
    </row>
    <row r="43" spans="1:9" x14ac:dyDescent="0.25">
      <c r="A43" s="59"/>
      <c r="B43" s="60"/>
      <c r="C43" s="65"/>
      <c r="D43" s="65"/>
      <c r="E43" s="65"/>
      <c r="F43" s="65"/>
      <c r="G43" s="65"/>
      <c r="H43" s="65"/>
      <c r="I43" s="65"/>
    </row>
    <row r="44" spans="1:9" x14ac:dyDescent="0.25">
      <c r="A44" s="112" t="s">
        <v>48</v>
      </c>
      <c r="B44" s="73"/>
      <c r="C44" s="65"/>
      <c r="D44" s="65"/>
      <c r="E44" s="65"/>
      <c r="F44" s="65"/>
      <c r="G44" s="65"/>
      <c r="H44" s="65"/>
      <c r="I44" s="65"/>
    </row>
    <row r="45" spans="1:9" x14ac:dyDescent="0.25">
      <c r="A45" s="113" t="s">
        <v>49</v>
      </c>
      <c r="B45" s="114"/>
      <c r="C45" s="65"/>
      <c r="D45" s="65"/>
      <c r="E45" s="65"/>
      <c r="F45" s="65"/>
      <c r="G45" s="65"/>
      <c r="H45" s="65"/>
      <c r="I45" s="65"/>
    </row>
    <row r="46" spans="1:9" x14ac:dyDescent="0.25">
      <c r="A46" s="6"/>
      <c r="B46" s="6"/>
      <c r="C46" s="6"/>
      <c r="D46" s="6"/>
      <c r="E46" s="6"/>
      <c r="F46" s="6"/>
      <c r="G46" s="6"/>
      <c r="H46" s="6"/>
      <c r="I46" s="6"/>
    </row>
    <row r="47" spans="1:9" x14ac:dyDescent="0.25">
      <c r="A47" s="6"/>
      <c r="B47" s="6"/>
      <c r="C47" s="6"/>
      <c r="D47" s="6"/>
      <c r="E47" s="6"/>
      <c r="F47" s="6"/>
      <c r="G47" s="6"/>
      <c r="H47" s="6"/>
      <c r="I47" s="6"/>
    </row>
  </sheetData>
  <sheetProtection selectLockedCells="1"/>
  <mergeCells count="1">
    <mergeCell ref="A18:I18"/>
  </mergeCells>
  <printOptions horizontalCentered="1"/>
  <pageMargins left="0.75" right="0.75" top="0.6" bottom="0.55000000000000004" header="0.28000000000000003" footer="0.16"/>
  <pageSetup scale="89"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6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6ED32-3D24-4C24-8B49-CDF4788AA9C0}">
  <sheetPr>
    <pageSetUpPr fitToPage="1"/>
  </sheetPr>
  <dimension ref="A1:K47"/>
  <sheetViews>
    <sheetView zoomScaleNormal="100" workbookViewId="0">
      <selection activeCell="B5" sqref="B5"/>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6" t="s">
        <v>485</v>
      </c>
      <c r="I2" s="28"/>
    </row>
    <row r="3" spans="1:9" x14ac:dyDescent="0.25">
      <c r="A3" s="6" t="s">
        <v>4</v>
      </c>
      <c r="B3" s="28" t="s">
        <v>136</v>
      </c>
      <c r="C3" s="28"/>
      <c r="D3" s="28"/>
      <c r="E3" s="7"/>
      <c r="F3" s="6"/>
      <c r="G3" s="57" t="s">
        <v>6</v>
      </c>
      <c r="H3" s="27" t="s">
        <v>486</v>
      </c>
      <c r="I3" s="29"/>
    </row>
    <row r="4" spans="1:9" ht="14.5" x14ac:dyDescent="0.35">
      <c r="A4" s="6" t="s">
        <v>8</v>
      </c>
      <c r="B4" s="118" t="s">
        <v>645</v>
      </c>
      <c r="C4" s="28"/>
      <c r="D4" s="28"/>
      <c r="E4" s="7"/>
      <c r="F4" s="6"/>
      <c r="G4" s="57" t="s">
        <v>10</v>
      </c>
      <c r="H4" s="28" t="s">
        <v>11</v>
      </c>
      <c r="I4" s="28"/>
    </row>
    <row r="5" spans="1:9" x14ac:dyDescent="0.25">
      <c r="A5" s="6" t="s">
        <v>12</v>
      </c>
      <c r="B5" s="26" t="s">
        <v>143</v>
      </c>
      <c r="C5" s="29"/>
      <c r="D5" s="29"/>
      <c r="E5" s="7"/>
      <c r="F5" s="6"/>
      <c r="G5" s="57" t="s">
        <v>14</v>
      </c>
      <c r="H5" s="29" t="s">
        <v>552</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45" t="s">
        <v>553</v>
      </c>
      <c r="B9" s="6"/>
      <c r="C9" s="7"/>
      <c r="D9" s="7"/>
      <c r="E9" s="7"/>
      <c r="F9" s="7"/>
      <c r="G9" s="7"/>
      <c r="H9" s="7"/>
      <c r="I9" s="7"/>
    </row>
    <row r="10" spans="1:9" x14ac:dyDescent="0.25">
      <c r="A10" s="6" t="s">
        <v>18</v>
      </c>
      <c r="B10" s="6"/>
      <c r="C10" s="7"/>
      <c r="D10" s="7"/>
      <c r="E10" s="7"/>
      <c r="F10" s="7"/>
      <c r="G10" s="7"/>
      <c r="H10" s="7"/>
      <c r="I10" s="7"/>
    </row>
    <row r="11" spans="1:9" x14ac:dyDescent="0.25">
      <c r="A11" s="45" t="s">
        <v>490</v>
      </c>
      <c r="B11" s="6"/>
      <c r="C11" s="7"/>
      <c r="D11" s="7"/>
      <c r="E11" s="7"/>
      <c r="F11" s="7"/>
      <c r="G11" s="7"/>
      <c r="H11" s="7"/>
      <c r="I11" s="7"/>
    </row>
    <row r="12" spans="1:9" x14ac:dyDescent="0.25">
      <c r="A12" s="6" t="s">
        <v>20</v>
      </c>
      <c r="B12" s="6"/>
      <c r="C12" s="7"/>
      <c r="D12" s="7"/>
      <c r="E12" s="7"/>
      <c r="F12" s="7"/>
      <c r="G12" s="7"/>
      <c r="H12" s="7"/>
      <c r="I12" s="7"/>
    </row>
    <row r="13" spans="1:9" x14ac:dyDescent="0.25">
      <c r="A13" s="45" t="s">
        <v>554</v>
      </c>
      <c r="B13" s="6"/>
      <c r="C13" s="7"/>
      <c r="D13" s="7"/>
      <c r="E13" s="7"/>
      <c r="F13" s="7"/>
      <c r="G13" s="7"/>
      <c r="H13" s="7"/>
      <c r="I13" s="7"/>
    </row>
    <row r="14" spans="1:9" x14ac:dyDescent="0.25">
      <c r="A14" s="5" t="s">
        <v>22</v>
      </c>
      <c r="B14" s="6"/>
      <c r="C14" s="7"/>
      <c r="D14" s="7"/>
      <c r="E14" s="7"/>
      <c r="F14" s="7"/>
      <c r="G14" s="7"/>
      <c r="H14" s="7"/>
      <c r="I14" s="7"/>
    </row>
    <row r="15" spans="1:9" x14ac:dyDescent="0.25">
      <c r="A15" s="6"/>
      <c r="B15" s="6"/>
      <c r="C15" s="7"/>
      <c r="D15" s="7"/>
      <c r="E15" s="7"/>
      <c r="F15" s="7"/>
      <c r="G15" s="7"/>
      <c r="H15" s="7"/>
      <c r="I15" s="7"/>
    </row>
    <row r="16" spans="1:9" x14ac:dyDescent="0.25">
      <c r="A16" s="5" t="s">
        <v>23</v>
      </c>
      <c r="B16" s="6"/>
      <c r="C16" s="7"/>
      <c r="D16" s="7"/>
      <c r="E16" s="7"/>
      <c r="F16" s="7"/>
      <c r="G16" s="7"/>
      <c r="H16" s="7"/>
      <c r="I16" s="7"/>
    </row>
    <row r="17" spans="1:11" x14ac:dyDescent="0.25">
      <c r="A17" s="82" t="s">
        <v>551</v>
      </c>
      <c r="B17" s="7"/>
      <c r="C17" s="7"/>
      <c r="D17" s="7"/>
      <c r="E17" s="7"/>
      <c r="F17" s="7"/>
      <c r="G17" s="7"/>
      <c r="H17" s="7"/>
      <c r="I17" s="7"/>
    </row>
    <row r="18" spans="1:11" ht="13" x14ac:dyDescent="0.3">
      <c r="A18" s="119" t="s">
        <v>25</v>
      </c>
      <c r="B18" s="120"/>
      <c r="C18" s="120"/>
      <c r="D18" s="120"/>
      <c r="E18" s="120"/>
      <c r="F18" s="120"/>
      <c r="G18" s="120"/>
      <c r="H18" s="120"/>
      <c r="I18" s="121"/>
    </row>
    <row r="19" spans="1:11" x14ac:dyDescent="0.25">
      <c r="A19" s="59"/>
      <c r="B19" s="60"/>
      <c r="C19" s="61" t="s">
        <v>26</v>
      </c>
      <c r="D19" s="61" t="s">
        <v>27</v>
      </c>
      <c r="E19" s="61" t="s">
        <v>28</v>
      </c>
      <c r="F19" s="61" t="s">
        <v>29</v>
      </c>
      <c r="G19" s="61" t="s">
        <v>30</v>
      </c>
      <c r="H19" s="61" t="s">
        <v>31</v>
      </c>
      <c r="I19" s="61" t="s">
        <v>32</v>
      </c>
    </row>
    <row r="20" spans="1:11" x14ac:dyDescent="0.25">
      <c r="A20" s="59"/>
      <c r="B20" s="60"/>
      <c r="C20" s="62" t="s">
        <v>33</v>
      </c>
      <c r="D20" s="63" t="s">
        <v>33</v>
      </c>
      <c r="E20" s="62" t="s">
        <v>33</v>
      </c>
      <c r="F20" s="62" t="s">
        <v>33</v>
      </c>
      <c r="G20" s="62" t="s">
        <v>34</v>
      </c>
      <c r="H20" s="62" t="s">
        <v>34</v>
      </c>
      <c r="I20" s="62" t="s">
        <v>34</v>
      </c>
    </row>
    <row r="21" spans="1:11" x14ac:dyDescent="0.25">
      <c r="A21" s="59" t="s">
        <v>35</v>
      </c>
      <c r="B21" s="60"/>
      <c r="C21" s="64"/>
      <c r="D21" s="65">
        <v>158424</v>
      </c>
      <c r="E21" s="65"/>
      <c r="F21" s="65"/>
      <c r="G21" s="65"/>
      <c r="H21" s="65">
        <v>0</v>
      </c>
      <c r="I21" s="65">
        <v>0</v>
      </c>
    </row>
    <row r="22" spans="1:11" x14ac:dyDescent="0.25">
      <c r="A22" s="59" t="s">
        <v>36</v>
      </c>
      <c r="B22" s="60"/>
      <c r="C22" s="64"/>
      <c r="D22" s="65">
        <f t="shared" ref="D22:I22" si="0">C33</f>
        <v>0</v>
      </c>
      <c r="E22" s="65">
        <f t="shared" si="0"/>
        <v>0</v>
      </c>
      <c r="F22" s="65">
        <f t="shared" si="0"/>
        <v>0</v>
      </c>
      <c r="G22" s="65">
        <f t="shared" si="0"/>
        <v>0</v>
      </c>
      <c r="H22" s="65">
        <f t="shared" si="0"/>
        <v>0</v>
      </c>
      <c r="I22" s="65">
        <f t="shared" si="0"/>
        <v>0</v>
      </c>
    </row>
    <row r="23" spans="1:11" x14ac:dyDescent="0.25">
      <c r="A23" s="59" t="s">
        <v>37</v>
      </c>
      <c r="B23" s="60"/>
      <c r="C23" s="64"/>
      <c r="D23" s="65">
        <v>9851</v>
      </c>
      <c r="E23" s="65">
        <v>24276</v>
      </c>
      <c r="F23" s="65">
        <v>75659</v>
      </c>
      <c r="G23" s="65">
        <v>48638</v>
      </c>
      <c r="H23" s="65">
        <v>0</v>
      </c>
      <c r="I23" s="65">
        <v>0</v>
      </c>
    </row>
    <row r="24" spans="1:11" x14ac:dyDescent="0.25">
      <c r="A24" s="59" t="s">
        <v>38</v>
      </c>
      <c r="B24" s="60"/>
      <c r="C24" s="64"/>
      <c r="D24" s="65">
        <v>9851</v>
      </c>
      <c r="E24" s="65">
        <v>24276</v>
      </c>
      <c r="F24" s="64">
        <v>75659</v>
      </c>
      <c r="G24" s="65">
        <v>48638</v>
      </c>
      <c r="H24" s="65">
        <v>0</v>
      </c>
      <c r="I24" s="65">
        <v>0</v>
      </c>
      <c r="K24" s="55"/>
    </row>
    <row r="25" spans="1:11" x14ac:dyDescent="0.25">
      <c r="A25" s="59"/>
      <c r="B25" s="60"/>
      <c r="C25" s="64"/>
      <c r="D25" s="65"/>
      <c r="E25" s="65"/>
      <c r="F25" s="65"/>
      <c r="G25" s="65"/>
      <c r="H25" s="65"/>
      <c r="I25" s="65"/>
      <c r="K25" s="55"/>
    </row>
    <row r="26" spans="1:11" x14ac:dyDescent="0.25">
      <c r="A26" s="59" t="s">
        <v>39</v>
      </c>
      <c r="B26" s="29"/>
      <c r="C26" s="66"/>
      <c r="D26" s="66"/>
      <c r="E26" s="66"/>
      <c r="F26" s="66"/>
      <c r="G26" s="66"/>
      <c r="H26" s="66"/>
      <c r="I26" s="64"/>
    </row>
    <row r="27" spans="1:11" x14ac:dyDescent="0.25">
      <c r="A27" s="67" t="s">
        <v>40</v>
      </c>
      <c r="B27" s="60"/>
      <c r="C27" s="64"/>
      <c r="D27" s="68"/>
      <c r="E27" s="66"/>
      <c r="F27" s="66"/>
      <c r="G27" s="66"/>
      <c r="H27" s="66"/>
      <c r="I27" s="64"/>
    </row>
    <row r="28" spans="1:11" x14ac:dyDescent="0.25">
      <c r="A28" s="69"/>
      <c r="B28" s="70"/>
      <c r="C28" s="64"/>
      <c r="D28" s="65">
        <v>0</v>
      </c>
      <c r="E28" s="65">
        <v>0</v>
      </c>
      <c r="F28" s="65"/>
      <c r="G28" s="65"/>
      <c r="H28" s="65"/>
      <c r="I28" s="65"/>
    </row>
    <row r="29" spans="1:11" x14ac:dyDescent="0.25">
      <c r="A29" s="69"/>
      <c r="B29" s="70"/>
      <c r="C29" s="64"/>
      <c r="D29" s="65"/>
      <c r="E29" s="65"/>
      <c r="F29" s="65"/>
      <c r="G29" s="65"/>
      <c r="H29" s="65"/>
      <c r="I29" s="65"/>
    </row>
    <row r="30" spans="1:11" x14ac:dyDescent="0.25">
      <c r="A30" s="69"/>
      <c r="B30" s="70"/>
      <c r="C30" s="64"/>
      <c r="D30" s="65"/>
      <c r="E30" s="65"/>
      <c r="F30" s="65"/>
      <c r="G30" s="65"/>
      <c r="H30" s="65"/>
      <c r="I30" s="65"/>
    </row>
    <row r="31" spans="1:11" x14ac:dyDescent="0.25">
      <c r="A31" s="59" t="s">
        <v>41</v>
      </c>
      <c r="B31" s="60"/>
      <c r="C31" s="64">
        <f t="shared" ref="C31:I31" si="1">SUM(C28:C30)</f>
        <v>0</v>
      </c>
      <c r="D31" s="64">
        <f t="shared" si="1"/>
        <v>0</v>
      </c>
      <c r="E31" s="64">
        <f t="shared" si="1"/>
        <v>0</v>
      </c>
      <c r="F31" s="64">
        <f t="shared" si="1"/>
        <v>0</v>
      </c>
      <c r="G31" s="64">
        <f t="shared" si="1"/>
        <v>0</v>
      </c>
      <c r="H31" s="64">
        <f t="shared" si="1"/>
        <v>0</v>
      </c>
      <c r="I31" s="64">
        <f t="shared" si="1"/>
        <v>0</v>
      </c>
    </row>
    <row r="32" spans="1:11" x14ac:dyDescent="0.25">
      <c r="A32" s="59"/>
      <c r="B32" s="60"/>
      <c r="C32" s="64"/>
      <c r="D32" s="65"/>
      <c r="E32" s="65"/>
      <c r="F32" s="65"/>
      <c r="G32" s="65"/>
      <c r="H32" s="65"/>
      <c r="I32" s="65"/>
    </row>
    <row r="33" spans="1:9" x14ac:dyDescent="0.25">
      <c r="A33" s="59" t="s">
        <v>42</v>
      </c>
      <c r="B33" s="60"/>
      <c r="C33" s="64">
        <f>+C22+C23-C24+C31</f>
        <v>0</v>
      </c>
      <c r="D33" s="64">
        <f t="shared" ref="D33:I33" si="2">+D22+D23-D24+D31</f>
        <v>0</v>
      </c>
      <c r="E33" s="64">
        <f>+E22+E23-E24+E31</f>
        <v>0</v>
      </c>
      <c r="F33" s="64">
        <f t="shared" si="2"/>
        <v>0</v>
      </c>
      <c r="G33" s="64">
        <f>+G22+G23-G24+G31</f>
        <v>0</v>
      </c>
      <c r="H33" s="64">
        <f>+H22+H23-H24+H31</f>
        <v>0</v>
      </c>
      <c r="I33" s="64">
        <f t="shared" si="2"/>
        <v>0</v>
      </c>
    </row>
    <row r="34" spans="1:9" x14ac:dyDescent="0.25">
      <c r="A34" s="69"/>
      <c r="B34" s="70"/>
      <c r="C34" s="71"/>
      <c r="D34" s="72"/>
      <c r="E34" s="72"/>
      <c r="F34" s="65"/>
      <c r="G34" s="65"/>
      <c r="H34" s="65"/>
      <c r="I34" s="65"/>
    </row>
    <row r="35" spans="1:9" x14ac:dyDescent="0.25">
      <c r="A35" s="59" t="s">
        <v>43</v>
      </c>
      <c r="B35" s="60"/>
      <c r="C35" s="71"/>
      <c r="D35" s="72">
        <v>0</v>
      </c>
      <c r="E35" s="72">
        <v>82925</v>
      </c>
      <c r="F35" s="65">
        <v>40478</v>
      </c>
      <c r="G35" s="65">
        <v>0</v>
      </c>
      <c r="H35" s="65">
        <v>0</v>
      </c>
      <c r="I35" s="65">
        <v>0</v>
      </c>
    </row>
    <row r="36" spans="1:9" x14ac:dyDescent="0.25">
      <c r="A36" s="69"/>
      <c r="B36" s="70"/>
      <c r="C36" s="71"/>
      <c r="D36" s="72"/>
      <c r="E36" s="72"/>
      <c r="F36" s="65"/>
      <c r="G36" s="65"/>
      <c r="H36" s="65"/>
      <c r="I36" s="65"/>
    </row>
    <row r="37" spans="1:9" x14ac:dyDescent="0.25">
      <c r="A37" s="59" t="s">
        <v>44</v>
      </c>
      <c r="B37" s="73"/>
      <c r="C37" s="74">
        <f>C33-C35</f>
        <v>0</v>
      </c>
      <c r="D37" s="74">
        <f t="shared" ref="D37:I37" si="3">D33-D35</f>
        <v>0</v>
      </c>
      <c r="E37" s="74">
        <f t="shared" si="3"/>
        <v>-82925</v>
      </c>
      <c r="F37" s="75">
        <f t="shared" si="3"/>
        <v>-40478</v>
      </c>
      <c r="G37" s="75">
        <f t="shared" si="3"/>
        <v>0</v>
      </c>
      <c r="H37" s="75">
        <f t="shared" si="3"/>
        <v>0</v>
      </c>
      <c r="I37" s="75">
        <f t="shared" si="3"/>
        <v>0</v>
      </c>
    </row>
    <row r="38" spans="1:9" x14ac:dyDescent="0.25">
      <c r="A38" s="76"/>
      <c r="B38" s="76"/>
      <c r="C38" s="77"/>
      <c r="D38" s="77"/>
      <c r="E38" s="77"/>
      <c r="F38" s="77"/>
      <c r="G38" s="77"/>
      <c r="H38" s="77"/>
      <c r="I38" s="77"/>
    </row>
    <row r="39" spans="1:9" x14ac:dyDescent="0.25">
      <c r="A39" s="78" t="s">
        <v>45</v>
      </c>
      <c r="B39" s="28"/>
      <c r="C39" s="79"/>
      <c r="D39" s="79"/>
      <c r="E39" s="79"/>
      <c r="F39" s="79"/>
      <c r="G39" s="79"/>
      <c r="H39" s="79"/>
      <c r="I39" s="79"/>
    </row>
    <row r="40" spans="1:9" x14ac:dyDescent="0.25">
      <c r="A40" s="80" t="s">
        <v>46</v>
      </c>
      <c r="B40" s="70"/>
      <c r="C40" s="72"/>
      <c r="D40" s="72"/>
      <c r="E40" s="72"/>
      <c r="F40" s="72"/>
      <c r="G40" s="72"/>
      <c r="H40" s="72"/>
      <c r="I40" s="72"/>
    </row>
    <row r="41" spans="1:9" x14ac:dyDescent="0.25">
      <c r="A41" s="59"/>
      <c r="B41" s="60"/>
      <c r="C41" s="65"/>
      <c r="D41" s="65"/>
      <c r="E41" s="65"/>
      <c r="F41" s="65"/>
      <c r="G41" s="65"/>
      <c r="H41" s="65"/>
      <c r="I41" s="65"/>
    </row>
    <row r="42" spans="1:9" x14ac:dyDescent="0.25">
      <c r="A42" s="59" t="s">
        <v>47</v>
      </c>
      <c r="B42" s="60"/>
      <c r="C42" s="65"/>
      <c r="D42" s="65"/>
      <c r="E42" s="65"/>
      <c r="F42" s="65"/>
      <c r="G42" s="65"/>
      <c r="H42" s="65"/>
      <c r="I42" s="65"/>
    </row>
    <row r="43" spans="1:9" x14ac:dyDescent="0.25">
      <c r="A43" s="59"/>
      <c r="B43" s="60"/>
      <c r="C43" s="65"/>
      <c r="D43" s="65"/>
      <c r="E43" s="65"/>
      <c r="F43" s="65"/>
      <c r="G43" s="65"/>
      <c r="H43" s="65"/>
      <c r="I43" s="65"/>
    </row>
    <row r="44" spans="1:9" x14ac:dyDescent="0.25">
      <c r="A44" s="112" t="s">
        <v>48</v>
      </c>
      <c r="B44" s="73"/>
      <c r="C44" s="65"/>
      <c r="D44" s="65"/>
      <c r="E44" s="65"/>
      <c r="F44" s="65"/>
      <c r="G44" s="65"/>
      <c r="H44" s="65"/>
      <c r="I44" s="65"/>
    </row>
    <row r="45" spans="1:9" x14ac:dyDescent="0.25">
      <c r="A45" s="113" t="s">
        <v>49</v>
      </c>
      <c r="B45" s="114"/>
      <c r="C45" s="65"/>
      <c r="D45" s="65"/>
      <c r="E45" s="65"/>
      <c r="F45" s="65"/>
      <c r="G45" s="65"/>
      <c r="H45" s="65"/>
      <c r="I45" s="65"/>
    </row>
    <row r="46" spans="1:9" x14ac:dyDescent="0.25">
      <c r="A46" s="6"/>
      <c r="B46" s="6"/>
      <c r="C46" s="6"/>
      <c r="D46" s="6"/>
      <c r="E46" s="6"/>
      <c r="F46" s="6"/>
      <c r="G46" s="6"/>
      <c r="H46" s="6"/>
      <c r="I46" s="6"/>
    </row>
    <row r="47" spans="1:9" x14ac:dyDescent="0.25">
      <c r="A47" s="6"/>
      <c r="B47" s="6"/>
      <c r="C47" s="6"/>
      <c r="D47" s="6"/>
      <c r="E47" s="6"/>
      <c r="F47" s="6"/>
      <c r="G47" s="6"/>
      <c r="H47" s="6"/>
      <c r="I47" s="6"/>
    </row>
  </sheetData>
  <sheetProtection selectLockedCells="1"/>
  <mergeCells count="1">
    <mergeCell ref="A18:I18"/>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6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290D1E-605F-426E-A55F-8FBB8E4EA46F}">
  <sheetPr>
    <pageSetUpPr fitToPage="1"/>
  </sheetPr>
  <dimension ref="A1:I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8" t="s">
        <v>3</v>
      </c>
      <c r="I2" s="28"/>
    </row>
    <row r="3" spans="1:9" x14ac:dyDescent="0.25">
      <c r="A3" s="6" t="s">
        <v>4</v>
      </c>
      <c r="B3" s="28" t="s">
        <v>136</v>
      </c>
      <c r="C3" s="28"/>
      <c r="D3" s="28"/>
      <c r="E3" s="7"/>
      <c r="F3" s="6"/>
      <c r="G3" s="57" t="s">
        <v>6</v>
      </c>
      <c r="H3" s="29" t="s">
        <v>7</v>
      </c>
      <c r="I3" s="29"/>
    </row>
    <row r="4" spans="1:9" x14ac:dyDescent="0.25">
      <c r="A4" s="6" t="s">
        <v>8</v>
      </c>
      <c r="B4" s="28" t="s">
        <v>137</v>
      </c>
      <c r="C4" s="28"/>
      <c r="D4" s="28"/>
      <c r="E4" s="7"/>
      <c r="F4" s="6"/>
      <c r="G4" s="57" t="s">
        <v>10</v>
      </c>
      <c r="H4" s="28" t="s">
        <v>11</v>
      </c>
      <c r="I4" s="28"/>
    </row>
    <row r="5" spans="1:9" x14ac:dyDescent="0.25">
      <c r="A5" s="6" t="s">
        <v>12</v>
      </c>
      <c r="B5" s="28" t="s">
        <v>92</v>
      </c>
      <c r="C5" s="29"/>
      <c r="D5" s="29"/>
      <c r="E5" s="7"/>
      <c r="F5" s="6"/>
      <c r="G5" s="57" t="s">
        <v>14</v>
      </c>
      <c r="H5" s="29" t="s">
        <v>138</v>
      </c>
      <c r="I5" s="29"/>
    </row>
    <row r="6" spans="1:9" x14ac:dyDescent="0.25">
      <c r="A6" s="6"/>
      <c r="B6" s="6"/>
      <c r="C6" s="6"/>
      <c r="D6" s="6"/>
      <c r="E6" s="6"/>
      <c r="F6" s="6"/>
      <c r="G6" s="6"/>
      <c r="H6" s="6"/>
      <c r="I6" s="6"/>
    </row>
    <row r="7" spans="1:9" x14ac:dyDescent="0.25">
      <c r="A7" s="6"/>
      <c r="B7" s="6"/>
      <c r="C7" s="6" t="s">
        <v>131</v>
      </c>
      <c r="D7" s="6"/>
      <c r="E7" s="6"/>
      <c r="F7" s="6"/>
      <c r="G7" s="6"/>
      <c r="H7" s="6"/>
      <c r="I7" s="6"/>
    </row>
    <row r="8" spans="1:9" x14ac:dyDescent="0.25">
      <c r="A8" s="6" t="s">
        <v>16</v>
      </c>
      <c r="B8" s="6"/>
      <c r="C8" s="7"/>
      <c r="D8" s="7"/>
      <c r="E8" s="7"/>
      <c r="F8" s="7"/>
      <c r="G8" s="7"/>
      <c r="H8" s="7"/>
      <c r="I8" s="7"/>
    </row>
    <row r="9" spans="1:9" x14ac:dyDescent="0.25">
      <c r="A9" s="6" t="s">
        <v>139</v>
      </c>
      <c r="B9" s="6"/>
      <c r="C9" s="7"/>
      <c r="D9" s="7"/>
      <c r="E9" s="7"/>
      <c r="F9" s="7"/>
      <c r="G9" s="7"/>
      <c r="H9" s="7"/>
      <c r="I9" s="7"/>
    </row>
    <row r="10" spans="1:9" x14ac:dyDescent="0.25">
      <c r="A10" s="6" t="s">
        <v>18</v>
      </c>
      <c r="B10" s="6"/>
      <c r="C10" s="7"/>
      <c r="D10" s="7"/>
      <c r="E10" s="7"/>
      <c r="F10" s="7"/>
      <c r="G10" s="7"/>
      <c r="H10" s="7"/>
      <c r="I10" s="7"/>
    </row>
    <row r="11" spans="1:9" x14ac:dyDescent="0.25">
      <c r="A11" s="6" t="s">
        <v>140</v>
      </c>
      <c r="B11" s="6"/>
      <c r="C11" s="7"/>
      <c r="D11" s="7"/>
      <c r="E11" s="7"/>
      <c r="F11" s="7"/>
      <c r="G11" s="7"/>
      <c r="H11" s="7"/>
      <c r="I11" s="7"/>
    </row>
    <row r="12" spans="1:9" x14ac:dyDescent="0.25">
      <c r="A12" s="6" t="s">
        <v>20</v>
      </c>
      <c r="B12" s="6"/>
      <c r="C12" s="7"/>
      <c r="D12" s="7"/>
      <c r="E12" s="7"/>
      <c r="F12" s="7"/>
      <c r="G12" s="7"/>
      <c r="H12" s="7"/>
      <c r="I12" s="7"/>
    </row>
    <row r="13" spans="1:9" x14ac:dyDescent="0.25">
      <c r="A13" s="5" t="s">
        <v>141</v>
      </c>
      <c r="B13" s="6"/>
      <c r="C13" s="7"/>
      <c r="D13" s="7"/>
      <c r="E13" s="7"/>
      <c r="F13" s="7"/>
      <c r="G13" s="7"/>
      <c r="H13" s="7"/>
      <c r="I13" s="7"/>
    </row>
    <row r="14" spans="1:9" x14ac:dyDescent="0.25">
      <c r="A14" s="5" t="s">
        <v>22</v>
      </c>
      <c r="B14" s="6"/>
      <c r="C14" s="7"/>
      <c r="D14" s="7"/>
      <c r="E14" s="7"/>
      <c r="F14" s="7"/>
      <c r="G14" s="7"/>
      <c r="H14" s="7"/>
      <c r="I14" s="7"/>
    </row>
    <row r="15" spans="1:9" x14ac:dyDescent="0.25">
      <c r="A15" s="6"/>
      <c r="B15" s="6"/>
      <c r="C15" s="7"/>
      <c r="D15" s="7"/>
      <c r="E15" s="7"/>
      <c r="F15" s="7"/>
      <c r="G15" s="7"/>
      <c r="H15" s="7"/>
      <c r="I15" s="7"/>
    </row>
    <row r="16" spans="1:9" x14ac:dyDescent="0.25">
      <c r="A16" s="5" t="s">
        <v>23</v>
      </c>
      <c r="B16" s="6"/>
      <c r="C16" s="7"/>
      <c r="D16" s="7"/>
      <c r="E16" s="7"/>
      <c r="F16" s="7"/>
      <c r="G16" s="7"/>
      <c r="H16" s="7"/>
      <c r="I16" s="7"/>
    </row>
    <row r="17" spans="1:9" x14ac:dyDescent="0.25">
      <c r="A17" s="7"/>
      <c r="B17" s="7"/>
      <c r="C17" s="7"/>
      <c r="D17" s="7"/>
      <c r="E17" s="7"/>
      <c r="F17" s="7"/>
      <c r="G17" s="7"/>
      <c r="H17" s="7"/>
      <c r="I17" s="7"/>
    </row>
    <row r="18" spans="1:9" ht="13" x14ac:dyDescent="0.3">
      <c r="A18" s="119" t="s">
        <v>25</v>
      </c>
      <c r="B18" s="120"/>
      <c r="C18" s="120"/>
      <c r="D18" s="120"/>
      <c r="E18" s="120"/>
      <c r="F18" s="120"/>
      <c r="G18" s="120"/>
      <c r="H18" s="120"/>
      <c r="I18" s="121"/>
    </row>
    <row r="19" spans="1:9" x14ac:dyDescent="0.25">
      <c r="A19" s="59"/>
      <c r="B19" s="60"/>
      <c r="C19" s="61" t="s">
        <v>26</v>
      </c>
      <c r="D19" s="61" t="s">
        <v>27</v>
      </c>
      <c r="E19" s="61" t="s">
        <v>28</v>
      </c>
      <c r="F19" s="61" t="s">
        <v>29</v>
      </c>
      <c r="G19" s="61" t="s">
        <v>30</v>
      </c>
      <c r="H19" s="61" t="s">
        <v>31</v>
      </c>
      <c r="I19" s="61" t="s">
        <v>32</v>
      </c>
    </row>
    <row r="20" spans="1:9" x14ac:dyDescent="0.25">
      <c r="A20" s="59"/>
      <c r="B20" s="60"/>
      <c r="C20" s="62" t="s">
        <v>33</v>
      </c>
      <c r="D20" s="63" t="s">
        <v>33</v>
      </c>
      <c r="E20" s="62" t="s">
        <v>33</v>
      </c>
      <c r="F20" s="62" t="s">
        <v>33</v>
      </c>
      <c r="G20" s="62" t="s">
        <v>34</v>
      </c>
      <c r="H20" s="62" t="s">
        <v>34</v>
      </c>
      <c r="I20" s="62" t="s">
        <v>34</v>
      </c>
    </row>
    <row r="21" spans="1:9" x14ac:dyDescent="0.25">
      <c r="A21" s="59" t="s">
        <v>35</v>
      </c>
      <c r="B21" s="60"/>
      <c r="C21" s="64"/>
      <c r="D21" s="65">
        <v>395000</v>
      </c>
      <c r="E21" s="65"/>
      <c r="F21" s="65"/>
      <c r="G21" s="65"/>
      <c r="H21" s="65"/>
      <c r="I21" s="65"/>
    </row>
    <row r="22" spans="1:9" x14ac:dyDescent="0.25">
      <c r="A22" s="59" t="s">
        <v>36</v>
      </c>
      <c r="B22" s="60"/>
      <c r="C22" s="64">
        <v>0</v>
      </c>
      <c r="D22" s="65">
        <f t="shared" ref="D22:I22" si="0">C33</f>
        <v>0</v>
      </c>
      <c r="E22" s="65">
        <f t="shared" si="0"/>
        <v>0</v>
      </c>
      <c r="F22" s="65"/>
      <c r="G22" s="65">
        <f t="shared" si="0"/>
        <v>0</v>
      </c>
      <c r="H22" s="65">
        <f t="shared" si="0"/>
        <v>13156</v>
      </c>
      <c r="I22" s="65">
        <f t="shared" si="0"/>
        <v>0</v>
      </c>
    </row>
    <row r="23" spans="1:9" x14ac:dyDescent="0.25">
      <c r="A23" s="59" t="s">
        <v>37</v>
      </c>
      <c r="B23" s="60"/>
      <c r="C23" s="64"/>
      <c r="D23" s="65">
        <v>0</v>
      </c>
      <c r="E23" s="65">
        <v>0</v>
      </c>
      <c r="F23" s="65"/>
      <c r="G23" s="65">
        <v>188919</v>
      </c>
      <c r="H23" s="65">
        <v>206081</v>
      </c>
      <c r="I23" s="65"/>
    </row>
    <row r="24" spans="1:9" x14ac:dyDescent="0.25">
      <c r="A24" s="59" t="s">
        <v>38</v>
      </c>
      <c r="B24" s="60"/>
      <c r="C24" s="64"/>
      <c r="D24" s="65">
        <v>0</v>
      </c>
      <c r="E24" s="65">
        <v>0</v>
      </c>
      <c r="F24" s="64"/>
      <c r="G24" s="65">
        <v>175763</v>
      </c>
      <c r="H24" s="65">
        <v>219237</v>
      </c>
      <c r="I24" s="65"/>
    </row>
    <row r="25" spans="1:9" x14ac:dyDescent="0.25">
      <c r="A25" s="59"/>
      <c r="B25" s="60"/>
      <c r="C25" s="64"/>
      <c r="D25" s="65"/>
      <c r="E25" s="65"/>
      <c r="F25" s="65"/>
      <c r="G25" s="65"/>
      <c r="H25" s="65"/>
      <c r="I25" s="65"/>
    </row>
    <row r="26" spans="1:9" x14ac:dyDescent="0.25">
      <c r="A26" s="59" t="s">
        <v>39</v>
      </c>
      <c r="B26" s="29"/>
      <c r="C26" s="66"/>
      <c r="D26" s="66"/>
      <c r="E26" s="66"/>
      <c r="F26" s="66"/>
      <c r="G26" s="66"/>
      <c r="H26" s="66"/>
      <c r="I26" s="64"/>
    </row>
    <row r="27" spans="1:9" x14ac:dyDescent="0.25">
      <c r="A27" s="67" t="s">
        <v>40</v>
      </c>
      <c r="B27" s="60"/>
      <c r="C27" s="64"/>
      <c r="D27" s="68"/>
      <c r="E27" s="66"/>
      <c r="F27" s="66"/>
      <c r="G27" s="66"/>
      <c r="H27" s="66"/>
      <c r="I27" s="64"/>
    </row>
    <row r="28" spans="1:9" x14ac:dyDescent="0.25">
      <c r="A28" s="69"/>
      <c r="B28" s="70"/>
      <c r="C28" s="64">
        <v>0</v>
      </c>
      <c r="D28" s="65">
        <v>0</v>
      </c>
      <c r="E28" s="65">
        <v>0</v>
      </c>
      <c r="F28" s="65">
        <v>0</v>
      </c>
      <c r="G28" s="65"/>
      <c r="H28" s="65"/>
      <c r="I28" s="65"/>
    </row>
    <row r="29" spans="1:9" x14ac:dyDescent="0.25">
      <c r="A29" s="69"/>
      <c r="B29" s="70"/>
      <c r="C29" s="64"/>
      <c r="D29" s="65"/>
      <c r="E29" s="65"/>
      <c r="F29" s="65"/>
      <c r="G29" s="65"/>
      <c r="H29" s="65"/>
      <c r="I29" s="65"/>
    </row>
    <row r="30" spans="1:9" x14ac:dyDescent="0.25">
      <c r="A30" s="69"/>
      <c r="B30" s="70"/>
      <c r="C30" s="64"/>
      <c r="D30" s="65"/>
      <c r="E30" s="65"/>
      <c r="F30" s="65"/>
      <c r="G30" s="65"/>
      <c r="H30" s="65"/>
      <c r="I30" s="65"/>
    </row>
    <row r="31" spans="1:9" x14ac:dyDescent="0.25">
      <c r="A31" s="59" t="s">
        <v>41</v>
      </c>
      <c r="B31" s="60"/>
      <c r="C31" s="64">
        <f t="shared" ref="C31:I31" si="1">SUM(C28:C30)</f>
        <v>0</v>
      </c>
      <c r="D31" s="64">
        <f t="shared" si="1"/>
        <v>0</v>
      </c>
      <c r="E31" s="64">
        <f t="shared" si="1"/>
        <v>0</v>
      </c>
      <c r="F31" s="64">
        <f t="shared" si="1"/>
        <v>0</v>
      </c>
      <c r="G31" s="64">
        <f t="shared" si="1"/>
        <v>0</v>
      </c>
      <c r="H31" s="64">
        <f t="shared" si="1"/>
        <v>0</v>
      </c>
      <c r="I31" s="64">
        <f t="shared" si="1"/>
        <v>0</v>
      </c>
    </row>
    <row r="32" spans="1:9" x14ac:dyDescent="0.25">
      <c r="A32" s="59"/>
      <c r="B32" s="60"/>
      <c r="C32" s="64"/>
      <c r="D32" s="65"/>
      <c r="E32" s="65"/>
      <c r="F32" s="65"/>
      <c r="G32" s="65"/>
      <c r="H32" s="65"/>
      <c r="I32" s="65"/>
    </row>
    <row r="33" spans="1:9" x14ac:dyDescent="0.25">
      <c r="A33" s="59" t="s">
        <v>42</v>
      </c>
      <c r="B33" s="60"/>
      <c r="C33" s="64">
        <f>+C22+C23-C24+C31</f>
        <v>0</v>
      </c>
      <c r="D33" s="64">
        <f t="shared" ref="D33:I33" si="2">+D22+D23-D24+D31</f>
        <v>0</v>
      </c>
      <c r="E33" s="64">
        <f>+E22+E23-E24+E31</f>
        <v>0</v>
      </c>
      <c r="F33" s="64">
        <f t="shared" si="2"/>
        <v>0</v>
      </c>
      <c r="G33" s="64">
        <f>+G22+G23-G24+G31</f>
        <v>13156</v>
      </c>
      <c r="H33" s="64">
        <f>+H22+H23-H24+H31</f>
        <v>0</v>
      </c>
      <c r="I33" s="64">
        <f t="shared" si="2"/>
        <v>0</v>
      </c>
    </row>
    <row r="34" spans="1:9" x14ac:dyDescent="0.25">
      <c r="A34" s="69"/>
      <c r="B34" s="70"/>
      <c r="C34" s="71"/>
      <c r="D34" s="72"/>
      <c r="E34" s="72"/>
      <c r="F34" s="65"/>
      <c r="G34" s="65"/>
      <c r="H34" s="65"/>
      <c r="I34" s="65"/>
    </row>
    <row r="35" spans="1:9" x14ac:dyDescent="0.25">
      <c r="A35" s="59" t="s">
        <v>43</v>
      </c>
      <c r="B35" s="60"/>
      <c r="C35" s="71"/>
      <c r="D35" s="72">
        <v>0</v>
      </c>
      <c r="E35" s="72">
        <v>0</v>
      </c>
      <c r="F35" s="65">
        <v>89714</v>
      </c>
      <c r="G35" s="65">
        <v>13155.57</v>
      </c>
      <c r="H35" s="65"/>
      <c r="I35" s="65"/>
    </row>
    <row r="36" spans="1:9" x14ac:dyDescent="0.25">
      <c r="A36" s="69"/>
      <c r="B36" s="70"/>
      <c r="C36" s="71"/>
      <c r="D36" s="72"/>
      <c r="E36" s="72"/>
      <c r="F36" s="65"/>
      <c r="G36" s="65"/>
      <c r="H36" s="65"/>
      <c r="I36" s="65"/>
    </row>
    <row r="37" spans="1:9" x14ac:dyDescent="0.25">
      <c r="A37" s="59" t="s">
        <v>44</v>
      </c>
      <c r="B37" s="73"/>
      <c r="C37" s="74">
        <f>C33-C35</f>
        <v>0</v>
      </c>
      <c r="D37" s="74">
        <f t="shared" ref="D37:I37" si="3">D33-D35</f>
        <v>0</v>
      </c>
      <c r="E37" s="74">
        <f t="shared" si="3"/>
        <v>0</v>
      </c>
      <c r="F37" s="75">
        <f t="shared" si="3"/>
        <v>-89714</v>
      </c>
      <c r="G37" s="75">
        <f t="shared" si="3"/>
        <v>0.43000000000029104</v>
      </c>
      <c r="H37" s="75">
        <f t="shared" si="3"/>
        <v>0</v>
      </c>
      <c r="I37" s="75">
        <f t="shared" si="3"/>
        <v>0</v>
      </c>
    </row>
    <row r="38" spans="1:9" x14ac:dyDescent="0.25">
      <c r="A38" s="76"/>
      <c r="B38" s="76"/>
      <c r="C38" s="77"/>
      <c r="D38" s="77"/>
      <c r="E38" s="77"/>
      <c r="F38" s="77"/>
      <c r="G38" s="77"/>
      <c r="H38" s="77"/>
      <c r="I38" s="77"/>
    </row>
    <row r="39" spans="1:9" x14ac:dyDescent="0.25">
      <c r="A39" s="78" t="s">
        <v>45</v>
      </c>
      <c r="B39" s="28"/>
      <c r="C39" s="79"/>
      <c r="D39" s="79"/>
      <c r="E39" s="79"/>
      <c r="F39" s="79"/>
      <c r="G39" s="79"/>
      <c r="H39" s="79"/>
      <c r="I39" s="79"/>
    </row>
    <row r="40" spans="1:9" x14ac:dyDescent="0.25">
      <c r="A40" s="80" t="s">
        <v>46</v>
      </c>
      <c r="B40" s="70"/>
      <c r="C40" s="72"/>
      <c r="D40" s="72"/>
      <c r="E40" s="72"/>
      <c r="F40" s="72"/>
      <c r="G40" s="72"/>
      <c r="H40" s="72"/>
      <c r="I40" s="72"/>
    </row>
    <row r="41" spans="1:9" x14ac:dyDescent="0.25">
      <c r="A41" s="59"/>
      <c r="B41" s="60"/>
      <c r="C41" s="65"/>
      <c r="D41" s="65"/>
      <c r="E41" s="65"/>
      <c r="F41" s="65"/>
      <c r="G41" s="65"/>
      <c r="H41" s="65"/>
      <c r="I41" s="65"/>
    </row>
    <row r="42" spans="1:9" x14ac:dyDescent="0.25">
      <c r="A42" s="59" t="s">
        <v>47</v>
      </c>
      <c r="B42" s="60"/>
      <c r="C42" s="65"/>
      <c r="D42" s="65"/>
      <c r="E42" s="65"/>
      <c r="F42" s="65"/>
      <c r="G42" s="65"/>
      <c r="H42" s="65"/>
      <c r="I42" s="65"/>
    </row>
    <row r="43" spans="1:9" x14ac:dyDescent="0.25">
      <c r="A43" s="59"/>
      <c r="B43" s="60"/>
      <c r="C43" s="65"/>
      <c r="D43" s="65"/>
      <c r="E43" s="65"/>
      <c r="F43" s="65"/>
      <c r="G43" s="65"/>
      <c r="H43" s="65"/>
      <c r="I43" s="65"/>
    </row>
    <row r="44" spans="1:9" x14ac:dyDescent="0.25">
      <c r="A44" s="112" t="s">
        <v>48</v>
      </c>
      <c r="B44" s="73"/>
      <c r="C44" s="65"/>
      <c r="D44" s="65"/>
      <c r="E44" s="65"/>
      <c r="F44" s="65"/>
      <c r="G44" s="65"/>
      <c r="H44" s="65"/>
      <c r="I44" s="65"/>
    </row>
    <row r="45" spans="1:9" x14ac:dyDescent="0.25">
      <c r="A45" s="113" t="s">
        <v>49</v>
      </c>
      <c r="B45" s="114"/>
      <c r="C45" s="65"/>
      <c r="D45" s="65"/>
      <c r="E45" s="65"/>
      <c r="F45" s="65"/>
      <c r="G45" s="65"/>
      <c r="H45" s="65"/>
      <c r="I45" s="65"/>
    </row>
    <row r="46" spans="1:9" x14ac:dyDescent="0.25">
      <c r="A46" s="6"/>
      <c r="B46" s="6"/>
      <c r="C46" s="6"/>
      <c r="D46" s="6"/>
      <c r="E46" s="6"/>
      <c r="F46" s="6"/>
      <c r="G46" s="6"/>
      <c r="H46" s="6"/>
      <c r="I46" s="6"/>
    </row>
    <row r="47" spans="1:9" x14ac:dyDescent="0.25">
      <c r="A47" s="6"/>
      <c r="B47" s="6"/>
      <c r="C47" s="6"/>
      <c r="D47" s="6"/>
      <c r="E47" s="6"/>
      <c r="F47" s="6"/>
      <c r="G47" s="6"/>
      <c r="H47" s="6"/>
      <c r="I47" s="6"/>
    </row>
  </sheetData>
  <sheetProtection selectLockedCells="1"/>
  <mergeCells count="1">
    <mergeCell ref="A18:I18"/>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6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7047B6-CC07-4398-ABCE-12FA114F0592}">
  <sheetPr>
    <pageSetUpPr fitToPage="1"/>
  </sheetPr>
  <dimension ref="A1:L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6" t="s">
        <v>474</v>
      </c>
      <c r="I2" s="28"/>
    </row>
    <row r="3" spans="1:9" x14ac:dyDescent="0.25">
      <c r="A3" s="6" t="s">
        <v>4</v>
      </c>
      <c r="B3" s="28" t="s">
        <v>136</v>
      </c>
      <c r="C3" s="28"/>
      <c r="D3" s="28"/>
      <c r="E3" s="7"/>
      <c r="F3" s="6"/>
      <c r="G3" s="57" t="s">
        <v>6</v>
      </c>
      <c r="H3" s="27" t="s">
        <v>475</v>
      </c>
      <c r="I3" s="29"/>
    </row>
    <row r="4" spans="1:9" x14ac:dyDescent="0.25">
      <c r="A4" s="6" t="s">
        <v>8</v>
      </c>
      <c r="B4" s="26" t="s">
        <v>555</v>
      </c>
      <c r="C4" s="28"/>
      <c r="D4" s="28"/>
      <c r="E4" s="7"/>
      <c r="F4" s="6"/>
      <c r="G4" s="57" t="s">
        <v>10</v>
      </c>
      <c r="H4" s="28" t="s">
        <v>11</v>
      </c>
      <c r="I4" s="28"/>
    </row>
    <row r="5" spans="1:9" x14ac:dyDescent="0.25">
      <c r="A5" s="6" t="s">
        <v>12</v>
      </c>
      <c r="B5" s="26" t="s">
        <v>143</v>
      </c>
      <c r="C5" s="29"/>
      <c r="D5" s="29"/>
      <c r="E5" s="7"/>
      <c r="F5" s="6"/>
      <c r="G5" s="57" t="s">
        <v>14</v>
      </c>
      <c r="H5" s="29" t="s">
        <v>556</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45" t="s">
        <v>557</v>
      </c>
      <c r="B9" s="6"/>
      <c r="C9" s="7"/>
      <c r="D9" s="7"/>
      <c r="E9" s="7"/>
      <c r="F9" s="7"/>
      <c r="G9" s="7"/>
      <c r="H9" s="7"/>
      <c r="I9" s="7"/>
    </row>
    <row r="10" spans="1:9" x14ac:dyDescent="0.25">
      <c r="A10" s="6" t="s">
        <v>18</v>
      </c>
      <c r="B10" s="6"/>
      <c r="C10" s="7"/>
      <c r="D10" s="7"/>
      <c r="E10" s="7"/>
      <c r="F10" s="7"/>
      <c r="G10" s="7"/>
      <c r="H10" s="7"/>
      <c r="I10" s="7"/>
    </row>
    <row r="11" spans="1:9" x14ac:dyDescent="0.25">
      <c r="A11" s="45" t="s">
        <v>558</v>
      </c>
      <c r="B11" s="6"/>
      <c r="C11" s="7"/>
      <c r="D11" s="7"/>
      <c r="E11" s="7"/>
      <c r="F11" s="7"/>
      <c r="G11" s="7"/>
      <c r="H11" s="7"/>
      <c r="I11" s="7"/>
    </row>
    <row r="12" spans="1:9" x14ac:dyDescent="0.25">
      <c r="A12" s="6" t="s">
        <v>20</v>
      </c>
      <c r="B12" s="6"/>
      <c r="C12" s="7"/>
      <c r="D12" s="7"/>
      <c r="E12" s="7"/>
      <c r="F12" s="7"/>
      <c r="G12" s="7"/>
      <c r="H12" s="7"/>
      <c r="I12" s="7"/>
    </row>
    <row r="13" spans="1:9" x14ac:dyDescent="0.25">
      <c r="A13" s="45" t="s">
        <v>559</v>
      </c>
      <c r="B13" s="6"/>
      <c r="C13" s="7"/>
      <c r="D13" s="7"/>
      <c r="E13" s="7"/>
      <c r="F13" s="7"/>
      <c r="G13" s="7"/>
      <c r="H13" s="7"/>
      <c r="I13" s="7"/>
    </row>
    <row r="14" spans="1:9" x14ac:dyDescent="0.25">
      <c r="A14" s="5" t="s">
        <v>22</v>
      </c>
      <c r="B14" s="6"/>
      <c r="C14" s="7"/>
      <c r="D14" s="7"/>
      <c r="E14" s="7"/>
      <c r="F14" s="7"/>
      <c r="G14" s="7"/>
      <c r="H14" s="7"/>
      <c r="I14" s="7"/>
    </row>
    <row r="15" spans="1:9" x14ac:dyDescent="0.25">
      <c r="A15" s="6"/>
      <c r="B15" s="6"/>
      <c r="C15" s="7"/>
      <c r="D15" s="7"/>
      <c r="E15" s="7"/>
      <c r="F15" s="7"/>
      <c r="G15" s="7"/>
      <c r="H15" s="7"/>
      <c r="I15" s="7"/>
    </row>
    <row r="16" spans="1:9" x14ac:dyDescent="0.25">
      <c r="A16" s="5" t="s">
        <v>23</v>
      </c>
      <c r="B16" s="6"/>
      <c r="C16" s="7"/>
      <c r="D16" s="7"/>
      <c r="E16" s="7"/>
      <c r="F16" s="7"/>
      <c r="G16" s="7"/>
      <c r="H16" s="7"/>
      <c r="I16" s="7"/>
    </row>
    <row r="17" spans="1:12" x14ac:dyDescent="0.25">
      <c r="A17" s="82" t="s">
        <v>517</v>
      </c>
      <c r="B17" s="7"/>
      <c r="C17" s="7"/>
      <c r="D17" s="7"/>
      <c r="E17" s="7"/>
      <c r="F17" s="7"/>
      <c r="G17" s="7"/>
      <c r="H17" s="7"/>
      <c r="I17" s="7"/>
    </row>
    <row r="18" spans="1:12" ht="13" x14ac:dyDescent="0.3">
      <c r="A18" s="119" t="s">
        <v>25</v>
      </c>
      <c r="B18" s="120"/>
      <c r="C18" s="120"/>
      <c r="D18" s="120"/>
      <c r="E18" s="120"/>
      <c r="F18" s="120"/>
      <c r="G18" s="120"/>
      <c r="H18" s="120"/>
      <c r="I18" s="121"/>
    </row>
    <row r="19" spans="1:12" x14ac:dyDescent="0.25">
      <c r="A19" s="59"/>
      <c r="B19" s="60"/>
      <c r="C19" s="61" t="s">
        <v>26</v>
      </c>
      <c r="D19" s="61" t="s">
        <v>27</v>
      </c>
      <c r="E19" s="61" t="s">
        <v>28</v>
      </c>
      <c r="F19" s="61" t="s">
        <v>29</v>
      </c>
      <c r="G19" s="61" t="s">
        <v>30</v>
      </c>
      <c r="H19" s="61" t="s">
        <v>31</v>
      </c>
      <c r="I19" s="61" t="s">
        <v>32</v>
      </c>
    </row>
    <row r="20" spans="1:12" x14ac:dyDescent="0.25">
      <c r="A20" s="59"/>
      <c r="B20" s="60"/>
      <c r="C20" s="62" t="s">
        <v>33</v>
      </c>
      <c r="D20" s="63" t="s">
        <v>33</v>
      </c>
      <c r="E20" s="62" t="s">
        <v>33</v>
      </c>
      <c r="F20" s="62" t="s">
        <v>33</v>
      </c>
      <c r="G20" s="62" t="s">
        <v>34</v>
      </c>
      <c r="H20" s="62" t="s">
        <v>34</v>
      </c>
      <c r="I20" s="62" t="s">
        <v>34</v>
      </c>
    </row>
    <row r="21" spans="1:12" x14ac:dyDescent="0.25">
      <c r="A21" s="59" t="s">
        <v>35</v>
      </c>
      <c r="B21" s="60"/>
      <c r="C21" s="64"/>
      <c r="D21" s="65">
        <v>175000</v>
      </c>
      <c r="E21" s="65"/>
      <c r="F21" s="65"/>
      <c r="G21" s="65"/>
      <c r="H21" s="65">
        <v>0</v>
      </c>
      <c r="I21" s="65">
        <v>0</v>
      </c>
    </row>
    <row r="22" spans="1:12" x14ac:dyDescent="0.25">
      <c r="A22" s="59" t="s">
        <v>36</v>
      </c>
      <c r="B22" s="60"/>
      <c r="C22" s="64"/>
      <c r="D22" s="65">
        <f t="shared" ref="D22:I22" si="0">C33</f>
        <v>0</v>
      </c>
      <c r="E22" s="65">
        <f t="shared" si="0"/>
        <v>0</v>
      </c>
      <c r="F22" s="65">
        <f t="shared" si="0"/>
        <v>0</v>
      </c>
      <c r="G22" s="65">
        <f t="shared" si="0"/>
        <v>0</v>
      </c>
      <c r="H22" s="65">
        <f t="shared" si="0"/>
        <v>0</v>
      </c>
      <c r="I22" s="65">
        <f t="shared" si="0"/>
        <v>0</v>
      </c>
    </row>
    <row r="23" spans="1:12" x14ac:dyDescent="0.25">
      <c r="A23" s="59" t="s">
        <v>37</v>
      </c>
      <c r="B23" s="60"/>
      <c r="C23" s="64"/>
      <c r="D23" s="65">
        <v>0</v>
      </c>
      <c r="E23" s="65">
        <v>60216</v>
      </c>
      <c r="F23" s="65">
        <v>86791</v>
      </c>
      <c r="G23" s="65">
        <v>27993</v>
      </c>
      <c r="H23" s="65">
        <v>0</v>
      </c>
      <c r="I23" s="65">
        <v>0</v>
      </c>
    </row>
    <row r="24" spans="1:12" x14ac:dyDescent="0.25">
      <c r="A24" s="59" t="s">
        <v>38</v>
      </c>
      <c r="B24" s="60"/>
      <c r="C24" s="64"/>
      <c r="D24" s="65">
        <v>0</v>
      </c>
      <c r="E24" s="65">
        <v>60216</v>
      </c>
      <c r="F24" s="64">
        <v>86791</v>
      </c>
      <c r="G24" s="65">
        <v>27993</v>
      </c>
      <c r="H24" s="65">
        <v>0</v>
      </c>
      <c r="I24" s="65">
        <v>0</v>
      </c>
      <c r="J24" s="55"/>
    </row>
    <row r="25" spans="1:12" x14ac:dyDescent="0.25">
      <c r="A25" s="59"/>
      <c r="B25" s="60"/>
      <c r="C25" s="64"/>
      <c r="D25" s="65"/>
      <c r="E25" s="65"/>
      <c r="F25" s="65"/>
      <c r="G25" s="65"/>
      <c r="H25" s="65"/>
      <c r="I25" s="65"/>
    </row>
    <row r="26" spans="1:12" x14ac:dyDescent="0.25">
      <c r="A26" s="59" t="s">
        <v>39</v>
      </c>
      <c r="B26" s="29"/>
      <c r="C26" s="66"/>
      <c r="D26" s="66"/>
      <c r="E26" s="66"/>
      <c r="F26" s="66"/>
      <c r="G26" s="66"/>
      <c r="H26" s="66"/>
      <c r="I26" s="64"/>
      <c r="L26" s="55"/>
    </row>
    <row r="27" spans="1:12" x14ac:dyDescent="0.25">
      <c r="A27" s="67" t="s">
        <v>40</v>
      </c>
      <c r="B27" s="60"/>
      <c r="C27" s="64"/>
      <c r="D27" s="68"/>
      <c r="E27" s="66"/>
      <c r="F27" s="66"/>
      <c r="G27" s="66"/>
      <c r="H27" s="66"/>
      <c r="I27" s="64"/>
      <c r="L27" s="55"/>
    </row>
    <row r="28" spans="1:12" x14ac:dyDescent="0.25">
      <c r="A28" s="69"/>
      <c r="B28" s="70"/>
      <c r="C28" s="64"/>
      <c r="D28" s="65">
        <v>0</v>
      </c>
      <c r="E28" s="65">
        <v>0</v>
      </c>
      <c r="F28" s="65"/>
      <c r="G28" s="65"/>
      <c r="H28" s="65"/>
      <c r="I28" s="65"/>
    </row>
    <row r="29" spans="1:12" x14ac:dyDescent="0.25">
      <c r="A29" s="69"/>
      <c r="B29" s="70"/>
      <c r="C29" s="64"/>
      <c r="D29" s="65"/>
      <c r="E29" s="65"/>
      <c r="F29" s="65"/>
      <c r="G29" s="65"/>
      <c r="H29" s="65"/>
      <c r="I29" s="65"/>
    </row>
    <row r="30" spans="1:12" x14ac:dyDescent="0.25">
      <c r="A30" s="69"/>
      <c r="B30" s="70"/>
      <c r="C30" s="64"/>
      <c r="D30" s="65"/>
      <c r="E30" s="65"/>
      <c r="F30" s="65"/>
      <c r="G30" s="65"/>
      <c r="H30" s="65"/>
      <c r="I30" s="65"/>
    </row>
    <row r="31" spans="1:12" x14ac:dyDescent="0.25">
      <c r="A31" s="59" t="s">
        <v>41</v>
      </c>
      <c r="B31" s="60"/>
      <c r="C31" s="64">
        <f t="shared" ref="C31:I31" si="1">SUM(C28:C30)</f>
        <v>0</v>
      </c>
      <c r="D31" s="64">
        <f t="shared" si="1"/>
        <v>0</v>
      </c>
      <c r="E31" s="64">
        <f t="shared" si="1"/>
        <v>0</v>
      </c>
      <c r="F31" s="64">
        <f t="shared" si="1"/>
        <v>0</v>
      </c>
      <c r="G31" s="64">
        <f t="shared" si="1"/>
        <v>0</v>
      </c>
      <c r="H31" s="64">
        <f t="shared" si="1"/>
        <v>0</v>
      </c>
      <c r="I31" s="64">
        <f t="shared" si="1"/>
        <v>0</v>
      </c>
    </row>
    <row r="32" spans="1:12" x14ac:dyDescent="0.25">
      <c r="A32" s="59"/>
      <c r="B32" s="60"/>
      <c r="C32" s="64"/>
      <c r="D32" s="65"/>
      <c r="E32" s="65"/>
      <c r="F32" s="65"/>
      <c r="G32" s="65"/>
      <c r="H32" s="65"/>
      <c r="I32" s="65"/>
    </row>
    <row r="33" spans="1:9" x14ac:dyDescent="0.25">
      <c r="A33" s="59" t="s">
        <v>42</v>
      </c>
      <c r="B33" s="60"/>
      <c r="C33" s="64">
        <f>+C22+C23-C24+C31</f>
        <v>0</v>
      </c>
      <c r="D33" s="64">
        <f t="shared" ref="D33:I33" si="2">+D22+D23-D24+D31</f>
        <v>0</v>
      </c>
      <c r="E33" s="64">
        <f>+E22+E23-E24+E31</f>
        <v>0</v>
      </c>
      <c r="F33" s="64">
        <f t="shared" si="2"/>
        <v>0</v>
      </c>
      <c r="G33" s="64">
        <f>+G22+G23-G24+G31</f>
        <v>0</v>
      </c>
      <c r="H33" s="64">
        <f>+H22+H23-H24+H31</f>
        <v>0</v>
      </c>
      <c r="I33" s="64">
        <f t="shared" si="2"/>
        <v>0</v>
      </c>
    </row>
    <row r="34" spans="1:9" x14ac:dyDescent="0.25">
      <c r="A34" s="69"/>
      <c r="B34" s="70"/>
      <c r="C34" s="71"/>
      <c r="D34" s="72"/>
      <c r="E34" s="72"/>
      <c r="F34" s="65"/>
      <c r="G34" s="65"/>
      <c r="H34" s="65"/>
      <c r="I34" s="65"/>
    </row>
    <row r="35" spans="1:9" x14ac:dyDescent="0.25">
      <c r="A35" s="59" t="s">
        <v>43</v>
      </c>
      <c r="B35" s="60"/>
      <c r="C35" s="71"/>
      <c r="D35" s="72">
        <v>0</v>
      </c>
      <c r="E35" s="72">
        <v>0</v>
      </c>
      <c r="F35" s="65">
        <v>0</v>
      </c>
      <c r="G35" s="65">
        <v>0</v>
      </c>
      <c r="H35" s="65">
        <v>0</v>
      </c>
      <c r="I35" s="65">
        <v>0</v>
      </c>
    </row>
    <row r="36" spans="1:9" x14ac:dyDescent="0.25">
      <c r="A36" s="69"/>
      <c r="B36" s="70"/>
      <c r="C36" s="71"/>
      <c r="D36" s="72"/>
      <c r="E36" s="72"/>
      <c r="F36" s="65"/>
      <c r="G36" s="65"/>
      <c r="H36" s="65"/>
      <c r="I36" s="65"/>
    </row>
    <row r="37" spans="1:9" x14ac:dyDescent="0.25">
      <c r="A37" s="59" t="s">
        <v>44</v>
      </c>
      <c r="B37" s="73"/>
      <c r="C37" s="74">
        <f>C33-C35</f>
        <v>0</v>
      </c>
      <c r="D37" s="74">
        <f t="shared" ref="D37:I37" si="3">D33-D35</f>
        <v>0</v>
      </c>
      <c r="E37" s="74">
        <f t="shared" si="3"/>
        <v>0</v>
      </c>
      <c r="F37" s="75">
        <f t="shared" si="3"/>
        <v>0</v>
      </c>
      <c r="G37" s="75">
        <f t="shared" si="3"/>
        <v>0</v>
      </c>
      <c r="H37" s="75">
        <f t="shared" si="3"/>
        <v>0</v>
      </c>
      <c r="I37" s="75">
        <f t="shared" si="3"/>
        <v>0</v>
      </c>
    </row>
    <row r="38" spans="1:9" x14ac:dyDescent="0.25">
      <c r="A38" s="76"/>
      <c r="B38" s="76"/>
      <c r="C38" s="77"/>
      <c r="D38" s="77"/>
      <c r="E38" s="77"/>
      <c r="F38" s="77"/>
      <c r="G38" s="77"/>
      <c r="H38" s="77"/>
      <c r="I38" s="77"/>
    </row>
    <row r="39" spans="1:9" x14ac:dyDescent="0.25">
      <c r="A39" s="78" t="s">
        <v>45</v>
      </c>
      <c r="B39" s="28"/>
      <c r="C39" s="79"/>
      <c r="D39" s="79"/>
      <c r="E39" s="79"/>
      <c r="F39" s="79"/>
      <c r="G39" s="79"/>
      <c r="H39" s="79"/>
      <c r="I39" s="79"/>
    </row>
    <row r="40" spans="1:9" x14ac:dyDescent="0.25">
      <c r="A40" s="80" t="s">
        <v>46</v>
      </c>
      <c r="B40" s="70"/>
      <c r="C40" s="72"/>
      <c r="D40" s="72"/>
      <c r="E40" s="72"/>
      <c r="F40" s="72"/>
      <c r="G40" s="72"/>
      <c r="H40" s="72"/>
      <c r="I40" s="72"/>
    </row>
    <row r="41" spans="1:9" x14ac:dyDescent="0.25">
      <c r="A41" s="59"/>
      <c r="B41" s="60"/>
      <c r="C41" s="65"/>
      <c r="D41" s="65"/>
      <c r="E41" s="65"/>
      <c r="F41" s="65"/>
      <c r="G41" s="65"/>
      <c r="H41" s="65"/>
      <c r="I41" s="65"/>
    </row>
    <row r="42" spans="1:9" x14ac:dyDescent="0.25">
      <c r="A42" s="59" t="s">
        <v>47</v>
      </c>
      <c r="B42" s="60"/>
      <c r="C42" s="65"/>
      <c r="D42" s="65"/>
      <c r="E42" s="65"/>
      <c r="F42" s="65"/>
      <c r="G42" s="65"/>
      <c r="H42" s="65"/>
      <c r="I42" s="65"/>
    </row>
    <row r="43" spans="1:9" x14ac:dyDescent="0.25">
      <c r="A43" s="59"/>
      <c r="B43" s="60"/>
      <c r="C43" s="65"/>
      <c r="D43" s="65"/>
      <c r="E43" s="65"/>
      <c r="F43" s="65"/>
      <c r="G43" s="65"/>
      <c r="H43" s="65"/>
      <c r="I43" s="65"/>
    </row>
    <row r="44" spans="1:9" x14ac:dyDescent="0.25">
      <c r="A44" s="112" t="s">
        <v>48</v>
      </c>
      <c r="B44" s="73"/>
      <c r="C44" s="65"/>
      <c r="D44" s="65"/>
      <c r="E44" s="65"/>
      <c r="F44" s="65"/>
      <c r="G44" s="65"/>
      <c r="H44" s="65"/>
      <c r="I44" s="65"/>
    </row>
    <row r="45" spans="1:9" x14ac:dyDescent="0.25">
      <c r="A45" s="113" t="s">
        <v>49</v>
      </c>
      <c r="B45" s="114"/>
      <c r="C45" s="65"/>
      <c r="D45" s="65"/>
      <c r="E45" s="65"/>
      <c r="F45" s="65"/>
      <c r="G45" s="65"/>
      <c r="H45" s="65"/>
      <c r="I45" s="65"/>
    </row>
    <row r="46" spans="1:9" x14ac:dyDescent="0.25">
      <c r="A46" s="6"/>
      <c r="B46" s="6"/>
      <c r="C46" s="6"/>
      <c r="D46" s="6"/>
      <c r="E46" s="6"/>
      <c r="F46" s="6"/>
      <c r="G46" s="6"/>
      <c r="H46" s="6"/>
      <c r="I46" s="6"/>
    </row>
    <row r="47" spans="1:9" x14ac:dyDescent="0.25">
      <c r="A47" s="6"/>
      <c r="B47" s="6"/>
      <c r="C47" s="6"/>
      <c r="D47" s="6"/>
      <c r="E47" s="6"/>
      <c r="F47" s="6"/>
      <c r="G47" s="6"/>
      <c r="H47" s="6"/>
      <c r="I47" s="6"/>
    </row>
  </sheetData>
  <sheetProtection selectLockedCells="1"/>
  <mergeCells count="1">
    <mergeCell ref="A18:I18"/>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6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E8269D-B720-476F-AC99-097D44087038}">
  <sheetPr>
    <pageSetUpPr fitToPage="1"/>
  </sheetPr>
  <dimension ref="A1:I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8" t="s">
        <v>3</v>
      </c>
      <c r="I2" s="28"/>
    </row>
    <row r="3" spans="1:9" x14ac:dyDescent="0.25">
      <c r="A3" s="6" t="s">
        <v>4</v>
      </c>
      <c r="B3" s="28" t="s">
        <v>5</v>
      </c>
      <c r="C3" s="28"/>
      <c r="D3" s="28"/>
      <c r="E3" s="7"/>
      <c r="F3" s="6"/>
      <c r="G3" s="57" t="s">
        <v>6</v>
      </c>
      <c r="H3" s="29" t="s">
        <v>7</v>
      </c>
      <c r="I3" s="29"/>
    </row>
    <row r="4" spans="1:9" x14ac:dyDescent="0.25">
      <c r="A4" s="6" t="s">
        <v>8</v>
      </c>
      <c r="B4" s="28" t="s">
        <v>142</v>
      </c>
      <c r="C4" s="28"/>
      <c r="D4" s="28"/>
      <c r="E4" s="7"/>
      <c r="F4" s="6"/>
      <c r="G4" s="57" t="s">
        <v>10</v>
      </c>
      <c r="H4" s="28" t="s">
        <v>11</v>
      </c>
      <c r="I4" s="28"/>
    </row>
    <row r="5" spans="1:9" x14ac:dyDescent="0.25">
      <c r="A5" s="6" t="s">
        <v>12</v>
      </c>
      <c r="B5" s="28" t="s">
        <v>143</v>
      </c>
      <c r="C5" s="29"/>
      <c r="D5" s="29"/>
      <c r="E5" s="7"/>
      <c r="F5" s="6"/>
      <c r="G5" s="57" t="s">
        <v>14</v>
      </c>
      <c r="H5" s="29" t="s">
        <v>144</v>
      </c>
      <c r="I5" s="29"/>
    </row>
    <row r="6" spans="1:9" x14ac:dyDescent="0.25">
      <c r="A6" s="6"/>
      <c r="B6" s="6"/>
      <c r="C6" s="6"/>
      <c r="D6" s="6"/>
      <c r="E6" s="6"/>
      <c r="F6" s="6"/>
      <c r="G6" s="6"/>
      <c r="H6" s="6"/>
      <c r="I6" s="6"/>
    </row>
    <row r="7" spans="1:9" x14ac:dyDescent="0.25">
      <c r="A7" s="6"/>
      <c r="B7" s="6"/>
      <c r="C7" s="6" t="s">
        <v>131</v>
      </c>
      <c r="D7" s="6"/>
      <c r="E7" s="6"/>
      <c r="F7" s="6"/>
      <c r="G7" s="6"/>
      <c r="H7" s="6"/>
      <c r="I7" s="6"/>
    </row>
    <row r="8" spans="1:9" x14ac:dyDescent="0.25">
      <c r="A8" s="6" t="s">
        <v>16</v>
      </c>
      <c r="B8" s="6"/>
      <c r="C8" s="7"/>
      <c r="D8" s="7"/>
      <c r="E8" s="7"/>
      <c r="F8" s="7"/>
      <c r="G8" s="7"/>
      <c r="H8" s="7"/>
      <c r="I8" s="7"/>
    </row>
    <row r="9" spans="1:9" x14ac:dyDescent="0.25">
      <c r="A9" s="5" t="s">
        <v>145</v>
      </c>
      <c r="B9" s="6"/>
      <c r="C9" s="7"/>
      <c r="D9" s="7"/>
      <c r="E9" s="7"/>
      <c r="F9" s="7"/>
      <c r="G9" s="7"/>
      <c r="H9" s="7"/>
      <c r="I9" s="7"/>
    </row>
    <row r="10" spans="1:9" x14ac:dyDescent="0.25">
      <c r="A10" s="5" t="s">
        <v>146</v>
      </c>
      <c r="B10" s="6"/>
      <c r="C10" s="7"/>
      <c r="D10" s="7"/>
      <c r="E10" s="7"/>
      <c r="F10" s="7"/>
      <c r="G10" s="7"/>
      <c r="H10" s="7"/>
      <c r="I10" s="7"/>
    </row>
    <row r="11" spans="1:9" x14ac:dyDescent="0.25">
      <c r="A11" s="6" t="s">
        <v>18</v>
      </c>
      <c r="B11" s="6"/>
      <c r="C11" s="7"/>
      <c r="D11" s="7"/>
      <c r="E11" s="7"/>
      <c r="F11" s="7"/>
      <c r="G11" s="7"/>
      <c r="H11" s="7"/>
      <c r="I11" s="7"/>
    </row>
    <row r="12" spans="1:9" x14ac:dyDescent="0.25">
      <c r="A12" s="6" t="s">
        <v>85</v>
      </c>
      <c r="B12" s="6"/>
      <c r="C12" s="7"/>
      <c r="D12" s="7"/>
      <c r="E12" s="7"/>
      <c r="F12" s="7"/>
      <c r="G12" s="7"/>
      <c r="H12" s="7"/>
      <c r="I12" s="7"/>
    </row>
    <row r="13" spans="1:9" x14ac:dyDescent="0.25">
      <c r="A13" s="6" t="s">
        <v>20</v>
      </c>
      <c r="B13" s="6"/>
      <c r="C13" s="7"/>
      <c r="D13" s="7"/>
      <c r="E13" s="7"/>
      <c r="F13" s="7"/>
      <c r="G13" s="7"/>
      <c r="H13" s="7"/>
      <c r="I13" s="7"/>
    </row>
    <row r="14" spans="1:9" x14ac:dyDescent="0.25">
      <c r="A14" s="5" t="s">
        <v>147</v>
      </c>
      <c r="B14" s="6"/>
      <c r="C14" s="7"/>
      <c r="D14" s="7"/>
      <c r="E14" s="7"/>
      <c r="F14" s="7"/>
      <c r="G14" s="7"/>
      <c r="H14" s="7"/>
      <c r="I14" s="7"/>
    </row>
    <row r="15" spans="1:9" x14ac:dyDescent="0.25">
      <c r="A15" s="5" t="s">
        <v>22</v>
      </c>
      <c r="B15" s="6"/>
      <c r="C15" s="7"/>
      <c r="D15" s="7"/>
      <c r="E15" s="7"/>
      <c r="F15" s="7"/>
      <c r="G15" s="7"/>
      <c r="H15" s="7"/>
      <c r="I15" s="7"/>
    </row>
    <row r="16" spans="1:9" x14ac:dyDescent="0.25">
      <c r="A16" s="6"/>
      <c r="B16" s="6"/>
      <c r="C16" s="7"/>
      <c r="D16" s="7"/>
      <c r="E16" s="7"/>
      <c r="F16" s="7"/>
      <c r="G16" s="7"/>
      <c r="H16" s="7"/>
      <c r="I16" s="7"/>
    </row>
    <row r="17" spans="1:9" x14ac:dyDescent="0.25">
      <c r="A17" s="5" t="s">
        <v>23</v>
      </c>
      <c r="B17" s="6"/>
      <c r="C17" s="7"/>
      <c r="D17" s="7"/>
      <c r="E17" s="7"/>
      <c r="F17" s="7"/>
      <c r="G17" s="7"/>
      <c r="H17" s="7"/>
      <c r="I17" s="7"/>
    </row>
    <row r="18" spans="1:9" x14ac:dyDescent="0.25">
      <c r="A18" s="25" t="s">
        <v>148</v>
      </c>
      <c r="B18" s="7"/>
      <c r="C18" s="7"/>
      <c r="D18" s="7"/>
      <c r="E18" s="7"/>
      <c r="F18" s="7"/>
      <c r="G18" s="7"/>
      <c r="H18" s="7"/>
      <c r="I18" s="7"/>
    </row>
    <row r="19" spans="1:9" ht="13" x14ac:dyDescent="0.3">
      <c r="A19" s="119" t="s">
        <v>25</v>
      </c>
      <c r="B19" s="120"/>
      <c r="C19" s="120"/>
      <c r="D19" s="120"/>
      <c r="E19" s="120"/>
      <c r="F19" s="120"/>
      <c r="G19" s="120"/>
      <c r="H19" s="120"/>
      <c r="I19" s="121"/>
    </row>
    <row r="20" spans="1:9" x14ac:dyDescent="0.25">
      <c r="A20" s="59"/>
      <c r="B20" s="60"/>
      <c r="C20" s="61" t="s">
        <v>26</v>
      </c>
      <c r="D20" s="61" t="s">
        <v>27</v>
      </c>
      <c r="E20" s="61" t="s">
        <v>28</v>
      </c>
      <c r="F20" s="61" t="s">
        <v>29</v>
      </c>
      <c r="G20" s="61" t="s">
        <v>30</v>
      </c>
      <c r="H20" s="61" t="s">
        <v>31</v>
      </c>
      <c r="I20" s="61" t="s">
        <v>32</v>
      </c>
    </row>
    <row r="21" spans="1:9" x14ac:dyDescent="0.25">
      <c r="A21" s="59"/>
      <c r="B21" s="60"/>
      <c r="C21" s="62" t="s">
        <v>33</v>
      </c>
      <c r="D21" s="63" t="s">
        <v>33</v>
      </c>
      <c r="E21" s="62" t="s">
        <v>33</v>
      </c>
      <c r="F21" s="62" t="s">
        <v>33</v>
      </c>
      <c r="G21" s="62" t="s">
        <v>34</v>
      </c>
      <c r="H21" s="62" t="s">
        <v>34</v>
      </c>
      <c r="I21" s="62" t="s">
        <v>34</v>
      </c>
    </row>
    <row r="22" spans="1:9" x14ac:dyDescent="0.25">
      <c r="A22" s="59" t="s">
        <v>35</v>
      </c>
      <c r="B22" s="60"/>
      <c r="C22" s="64"/>
      <c r="D22" s="65">
        <v>42240</v>
      </c>
      <c r="E22" s="65"/>
      <c r="F22" s="65"/>
      <c r="G22" s="65"/>
      <c r="H22" s="65"/>
      <c r="I22" s="65"/>
    </row>
    <row r="23" spans="1:9" x14ac:dyDescent="0.25">
      <c r="A23" s="59" t="s">
        <v>36</v>
      </c>
      <c r="B23" s="60"/>
      <c r="C23" s="64">
        <v>0</v>
      </c>
      <c r="D23" s="65">
        <f t="shared" ref="D23:I23" si="0">C34</f>
        <v>0</v>
      </c>
      <c r="E23" s="65">
        <f t="shared" si="0"/>
        <v>0</v>
      </c>
      <c r="F23" s="65">
        <f t="shared" si="0"/>
        <v>1863</v>
      </c>
      <c r="G23" s="65">
        <f t="shared" si="0"/>
        <v>1</v>
      </c>
      <c r="H23" s="65">
        <f t="shared" si="0"/>
        <v>0</v>
      </c>
      <c r="I23" s="65">
        <f t="shared" si="0"/>
        <v>0</v>
      </c>
    </row>
    <row r="24" spans="1:9" x14ac:dyDescent="0.25">
      <c r="A24" s="59" t="s">
        <v>37</v>
      </c>
      <c r="B24" s="60"/>
      <c r="C24" s="64"/>
      <c r="D24" s="65">
        <v>0</v>
      </c>
      <c r="E24" s="65">
        <v>12289</v>
      </c>
      <c r="F24" s="65">
        <v>5304</v>
      </c>
      <c r="G24" s="65">
        <v>25143</v>
      </c>
      <c r="H24" s="65"/>
      <c r="I24" s="65"/>
    </row>
    <row r="25" spans="1:9" x14ac:dyDescent="0.25">
      <c r="A25" s="59" t="s">
        <v>38</v>
      </c>
      <c r="B25" s="60"/>
      <c r="C25" s="64"/>
      <c r="D25" s="65">
        <v>0</v>
      </c>
      <c r="E25" s="65">
        <v>10426</v>
      </c>
      <c r="F25" s="64">
        <v>7166</v>
      </c>
      <c r="G25" s="65">
        <v>25144</v>
      </c>
      <c r="H25" s="65"/>
      <c r="I25" s="65"/>
    </row>
    <row r="26" spans="1:9" x14ac:dyDescent="0.25">
      <c r="A26" s="59"/>
      <c r="B26" s="60"/>
      <c r="C26" s="64"/>
      <c r="D26" s="65"/>
      <c r="E26" s="65"/>
      <c r="F26" s="65"/>
      <c r="G26" s="65"/>
      <c r="H26" s="65"/>
      <c r="I26" s="65"/>
    </row>
    <row r="27" spans="1:9" x14ac:dyDescent="0.25">
      <c r="A27" s="59" t="s">
        <v>39</v>
      </c>
      <c r="B27" s="29"/>
      <c r="C27" s="66"/>
      <c r="D27" s="66"/>
      <c r="E27" s="66"/>
      <c r="F27" s="66"/>
      <c r="G27" s="66"/>
      <c r="H27" s="66"/>
      <c r="I27" s="64"/>
    </row>
    <row r="28" spans="1:9" x14ac:dyDescent="0.25">
      <c r="A28" s="67" t="s">
        <v>40</v>
      </c>
      <c r="B28" s="60"/>
      <c r="C28" s="64"/>
      <c r="D28" s="68"/>
      <c r="E28" s="66"/>
      <c r="F28" s="66"/>
      <c r="G28" s="66"/>
      <c r="H28" s="66"/>
      <c r="I28" s="64"/>
    </row>
    <row r="29" spans="1:9" x14ac:dyDescent="0.25">
      <c r="A29" s="69"/>
      <c r="B29" s="70"/>
      <c r="C29" s="64">
        <v>0</v>
      </c>
      <c r="D29" s="65">
        <v>0</v>
      </c>
      <c r="E29" s="65">
        <v>0</v>
      </c>
      <c r="F29" s="65">
        <v>0</v>
      </c>
      <c r="G29" s="65"/>
      <c r="H29" s="65"/>
      <c r="I29" s="65"/>
    </row>
    <row r="30" spans="1:9" x14ac:dyDescent="0.25">
      <c r="A30" s="69"/>
      <c r="B30" s="70"/>
      <c r="C30" s="64"/>
      <c r="D30" s="65"/>
      <c r="E30" s="65"/>
      <c r="F30" s="65"/>
      <c r="G30" s="65"/>
      <c r="H30" s="65"/>
      <c r="I30" s="65"/>
    </row>
    <row r="31" spans="1:9" x14ac:dyDescent="0.25">
      <c r="A31" s="69"/>
      <c r="B31" s="70"/>
      <c r="C31" s="64"/>
      <c r="D31" s="65"/>
      <c r="E31" s="65"/>
      <c r="F31" s="65"/>
      <c r="G31" s="65"/>
      <c r="H31" s="65"/>
      <c r="I31" s="65"/>
    </row>
    <row r="32" spans="1:9" x14ac:dyDescent="0.25">
      <c r="A32" s="59" t="s">
        <v>41</v>
      </c>
      <c r="B32" s="60"/>
      <c r="C32" s="64">
        <f t="shared" ref="C32:I32" si="1">SUM(C29:C31)</f>
        <v>0</v>
      </c>
      <c r="D32" s="64">
        <f t="shared" si="1"/>
        <v>0</v>
      </c>
      <c r="E32" s="64">
        <f t="shared" si="1"/>
        <v>0</v>
      </c>
      <c r="F32" s="64">
        <f t="shared" si="1"/>
        <v>0</v>
      </c>
      <c r="G32" s="64">
        <f t="shared" si="1"/>
        <v>0</v>
      </c>
      <c r="H32" s="64">
        <f t="shared" si="1"/>
        <v>0</v>
      </c>
      <c r="I32" s="64">
        <f t="shared" si="1"/>
        <v>0</v>
      </c>
    </row>
    <row r="33" spans="1:9" x14ac:dyDescent="0.25">
      <c r="A33" s="59"/>
      <c r="B33" s="60"/>
      <c r="C33" s="64"/>
      <c r="D33" s="65"/>
      <c r="E33" s="65"/>
      <c r="F33" s="65"/>
      <c r="G33" s="65"/>
      <c r="H33" s="65"/>
      <c r="I33" s="65"/>
    </row>
    <row r="34" spans="1:9" x14ac:dyDescent="0.25">
      <c r="A34" s="59" t="s">
        <v>42</v>
      </c>
      <c r="B34" s="60"/>
      <c r="C34" s="64">
        <f>+C23+C24-C25+C32</f>
        <v>0</v>
      </c>
      <c r="D34" s="64">
        <f t="shared" ref="D34:I34" si="2">+D23+D24-D25+D32</f>
        <v>0</v>
      </c>
      <c r="E34" s="64">
        <f>+E23+E24-E25+E32</f>
        <v>1863</v>
      </c>
      <c r="F34" s="64">
        <f t="shared" si="2"/>
        <v>1</v>
      </c>
      <c r="G34" s="64">
        <f>+G23+G24-G25+G32</f>
        <v>0</v>
      </c>
      <c r="H34" s="64">
        <f>+H23+H24-H25+H32</f>
        <v>0</v>
      </c>
      <c r="I34" s="64">
        <f t="shared" si="2"/>
        <v>0</v>
      </c>
    </row>
    <row r="35" spans="1:9" x14ac:dyDescent="0.25">
      <c r="A35" s="69"/>
      <c r="B35" s="70"/>
      <c r="C35" s="71"/>
      <c r="D35" s="72"/>
      <c r="E35" s="72"/>
      <c r="F35" s="65"/>
      <c r="G35" s="65"/>
      <c r="H35" s="65"/>
      <c r="I35" s="65"/>
    </row>
    <row r="36" spans="1:9" x14ac:dyDescent="0.25">
      <c r="A36" s="59" t="s">
        <v>43</v>
      </c>
      <c r="B36" s="60"/>
      <c r="C36" s="71"/>
      <c r="D36" s="72">
        <v>0</v>
      </c>
      <c r="E36" s="72">
        <v>12062</v>
      </c>
      <c r="F36" s="65">
        <v>7012</v>
      </c>
      <c r="G36" s="65"/>
      <c r="H36" s="65"/>
      <c r="I36" s="65"/>
    </row>
    <row r="37" spans="1:9" x14ac:dyDescent="0.25">
      <c r="A37" s="69"/>
      <c r="B37" s="70"/>
      <c r="C37" s="71"/>
      <c r="D37" s="72"/>
      <c r="E37" s="72"/>
      <c r="F37" s="65"/>
      <c r="G37" s="65"/>
      <c r="H37" s="65"/>
      <c r="I37" s="65"/>
    </row>
    <row r="38" spans="1:9" x14ac:dyDescent="0.25">
      <c r="A38" s="59" t="s">
        <v>44</v>
      </c>
      <c r="B38" s="73"/>
      <c r="C38" s="74">
        <f>C34-C36</f>
        <v>0</v>
      </c>
      <c r="D38" s="74">
        <f t="shared" ref="D38:I38" si="3">D34-D36</f>
        <v>0</v>
      </c>
      <c r="E38" s="74">
        <f t="shared" si="3"/>
        <v>-10199</v>
      </c>
      <c r="F38" s="75">
        <f t="shared" si="3"/>
        <v>-7011</v>
      </c>
      <c r="G38" s="75">
        <f t="shared" si="3"/>
        <v>0</v>
      </c>
      <c r="H38" s="75">
        <f t="shared" si="3"/>
        <v>0</v>
      </c>
      <c r="I38" s="75">
        <f t="shared" si="3"/>
        <v>0</v>
      </c>
    </row>
    <row r="39" spans="1:9" x14ac:dyDescent="0.25">
      <c r="A39" s="76"/>
      <c r="B39" s="76"/>
      <c r="C39" s="77"/>
      <c r="D39" s="77"/>
      <c r="E39" s="77"/>
      <c r="F39" s="77"/>
      <c r="G39" s="77"/>
      <c r="H39" s="77"/>
      <c r="I39" s="77"/>
    </row>
    <row r="40" spans="1:9" x14ac:dyDescent="0.25">
      <c r="A40" s="78" t="s">
        <v>45</v>
      </c>
      <c r="B40" s="28"/>
      <c r="C40" s="79"/>
      <c r="D40" s="79"/>
      <c r="E40" s="79"/>
      <c r="F40" s="79"/>
      <c r="G40" s="79"/>
      <c r="H40" s="79"/>
      <c r="I40" s="79"/>
    </row>
    <row r="41" spans="1:9" x14ac:dyDescent="0.25">
      <c r="A41" s="80" t="s">
        <v>46</v>
      </c>
      <c r="B41" s="70"/>
      <c r="C41" s="72"/>
      <c r="D41" s="72"/>
      <c r="E41" s="72"/>
      <c r="F41" s="72"/>
      <c r="G41" s="72"/>
      <c r="H41" s="72"/>
      <c r="I41" s="72"/>
    </row>
    <row r="42" spans="1:9" x14ac:dyDescent="0.25">
      <c r="A42" s="59"/>
      <c r="B42" s="60"/>
      <c r="C42" s="65"/>
      <c r="D42" s="65"/>
      <c r="E42" s="65"/>
      <c r="F42" s="65"/>
      <c r="G42" s="65"/>
      <c r="H42" s="65"/>
      <c r="I42" s="65"/>
    </row>
    <row r="43" spans="1:9" x14ac:dyDescent="0.25">
      <c r="A43" s="59" t="s">
        <v>47</v>
      </c>
      <c r="B43" s="60"/>
      <c r="C43" s="65"/>
      <c r="D43" s="65"/>
      <c r="E43" s="65"/>
      <c r="F43" s="65"/>
      <c r="G43" s="65"/>
      <c r="H43" s="65"/>
      <c r="I43" s="65"/>
    </row>
    <row r="44" spans="1:9" x14ac:dyDescent="0.25">
      <c r="A44" s="59"/>
      <c r="B44" s="60"/>
      <c r="C44" s="65"/>
      <c r="D44" s="65"/>
      <c r="E44" s="65"/>
      <c r="F44" s="65"/>
      <c r="G44" s="65"/>
      <c r="H44" s="65"/>
      <c r="I44" s="65"/>
    </row>
    <row r="45" spans="1:9" x14ac:dyDescent="0.25">
      <c r="A45" s="112" t="s">
        <v>48</v>
      </c>
      <c r="B45" s="73"/>
      <c r="C45" s="65"/>
      <c r="D45" s="65"/>
      <c r="E45" s="65"/>
      <c r="F45" s="65"/>
      <c r="G45" s="65"/>
      <c r="H45" s="65"/>
      <c r="I45" s="65"/>
    </row>
    <row r="46" spans="1:9" x14ac:dyDescent="0.25">
      <c r="A46" s="113" t="s">
        <v>49</v>
      </c>
      <c r="B46" s="114"/>
      <c r="C46" s="65"/>
      <c r="D46" s="65"/>
      <c r="E46" s="65"/>
      <c r="F46" s="65"/>
      <c r="G46" s="65"/>
      <c r="H46" s="65"/>
      <c r="I46" s="65"/>
    </row>
    <row r="47" spans="1:9" x14ac:dyDescent="0.25">
      <c r="A47" s="6"/>
      <c r="B47" s="6"/>
      <c r="C47" s="6"/>
      <c r="D47" s="6"/>
      <c r="E47" s="6"/>
      <c r="F47" s="6"/>
      <c r="G47" s="6"/>
      <c r="H47" s="6"/>
      <c r="I47" s="6"/>
    </row>
  </sheetData>
  <sheetProtection selectLockedCells="1"/>
  <mergeCells count="1">
    <mergeCell ref="A19:I19"/>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F7C8C0-F7E1-4038-9BC2-10BA3DB2951F}">
  <sheetPr>
    <pageSetUpPr fitToPage="1"/>
  </sheetPr>
  <dimension ref="A1:I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6" t="s">
        <v>3</v>
      </c>
      <c r="I2" s="28"/>
    </row>
    <row r="3" spans="1:9" x14ac:dyDescent="0.25">
      <c r="A3" s="6" t="s">
        <v>4</v>
      </c>
      <c r="B3" s="28" t="s">
        <v>5</v>
      </c>
      <c r="C3" s="28"/>
      <c r="D3" s="28"/>
      <c r="E3" s="7"/>
      <c r="F3" s="6"/>
      <c r="G3" s="57" t="s">
        <v>6</v>
      </c>
      <c r="H3" s="27" t="s">
        <v>7</v>
      </c>
      <c r="I3" s="29"/>
    </row>
    <row r="4" spans="1:9" x14ac:dyDescent="0.25">
      <c r="A4" s="6" t="s">
        <v>8</v>
      </c>
      <c r="B4" s="28" t="s">
        <v>9</v>
      </c>
      <c r="C4" s="28"/>
      <c r="D4" s="28"/>
      <c r="E4" s="7"/>
      <c r="F4" s="6"/>
      <c r="G4" s="57" t="s">
        <v>10</v>
      </c>
      <c r="H4" s="28" t="s">
        <v>11</v>
      </c>
      <c r="I4" s="28"/>
    </row>
    <row r="5" spans="1:9" x14ac:dyDescent="0.25">
      <c r="A5" s="6" t="s">
        <v>12</v>
      </c>
      <c r="B5" s="28" t="s">
        <v>13</v>
      </c>
      <c r="C5" s="28"/>
      <c r="D5" s="28"/>
      <c r="E5" s="7"/>
      <c r="F5" s="6"/>
      <c r="G5" s="57" t="s">
        <v>14</v>
      </c>
      <c r="H5" s="29" t="s">
        <v>15</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5" t="s">
        <v>17</v>
      </c>
      <c r="B9" s="6"/>
      <c r="C9" s="7"/>
      <c r="D9" s="7"/>
      <c r="E9" s="7"/>
      <c r="F9" s="7"/>
      <c r="G9" s="7"/>
      <c r="H9" s="7"/>
      <c r="I9" s="7"/>
    </row>
    <row r="10" spans="1:9" x14ac:dyDescent="0.25">
      <c r="A10" s="6" t="s">
        <v>18</v>
      </c>
      <c r="B10" s="6"/>
      <c r="C10" s="7"/>
      <c r="D10" s="7"/>
      <c r="E10" s="7"/>
      <c r="F10" s="7"/>
      <c r="G10" s="7"/>
      <c r="H10" s="7"/>
      <c r="I10" s="7"/>
    </row>
    <row r="11" spans="1:9" x14ac:dyDescent="0.25">
      <c r="A11" s="6" t="s">
        <v>19</v>
      </c>
      <c r="B11" s="6"/>
      <c r="C11" s="7"/>
      <c r="D11" s="7"/>
      <c r="E11" s="7"/>
      <c r="F11" s="7"/>
      <c r="G11" s="7"/>
      <c r="H11" s="7"/>
      <c r="I11" s="7"/>
    </row>
    <row r="12" spans="1:9" x14ac:dyDescent="0.25">
      <c r="A12" s="6" t="s">
        <v>20</v>
      </c>
      <c r="B12" s="6"/>
      <c r="C12" s="7"/>
      <c r="D12" s="7"/>
      <c r="E12" s="7"/>
      <c r="F12" s="7"/>
      <c r="G12" s="7"/>
      <c r="H12" s="7"/>
      <c r="I12" s="7"/>
    </row>
    <row r="13" spans="1:9" ht="18" customHeight="1" x14ac:dyDescent="0.25">
      <c r="A13" s="5" t="s">
        <v>21</v>
      </c>
      <c r="B13" s="6"/>
      <c r="C13" s="7"/>
      <c r="D13" s="7"/>
      <c r="E13" s="7"/>
      <c r="F13" s="7"/>
      <c r="G13" s="7"/>
      <c r="H13" s="7"/>
      <c r="I13" s="7"/>
    </row>
    <row r="14" spans="1:9" x14ac:dyDescent="0.25">
      <c r="A14" s="5" t="s">
        <v>22</v>
      </c>
      <c r="B14" s="6"/>
      <c r="C14" s="7"/>
      <c r="D14" s="7"/>
      <c r="E14" s="7"/>
      <c r="F14" s="7"/>
      <c r="G14" s="7"/>
      <c r="H14" s="7"/>
      <c r="I14" s="7"/>
    </row>
    <row r="15" spans="1:9" x14ac:dyDescent="0.25">
      <c r="A15" s="6"/>
      <c r="B15" s="6"/>
      <c r="C15" s="7"/>
      <c r="D15" s="7"/>
      <c r="E15" s="7"/>
      <c r="F15" s="7"/>
      <c r="G15" s="7"/>
      <c r="H15" s="7"/>
      <c r="I15" s="7"/>
    </row>
    <row r="16" spans="1:9" x14ac:dyDescent="0.25">
      <c r="A16" s="5" t="s">
        <v>23</v>
      </c>
      <c r="B16" s="6"/>
      <c r="C16" s="7"/>
      <c r="D16" s="7"/>
      <c r="E16" s="7"/>
      <c r="F16" s="7"/>
      <c r="G16" s="7"/>
      <c r="H16" s="7"/>
      <c r="I16" s="7"/>
    </row>
    <row r="17" spans="1:9" x14ac:dyDescent="0.25">
      <c r="A17" s="25" t="s">
        <v>24</v>
      </c>
      <c r="B17" s="7"/>
      <c r="C17" s="7"/>
      <c r="D17" s="7"/>
      <c r="E17" s="7"/>
      <c r="F17" s="7"/>
      <c r="G17" s="7"/>
      <c r="H17" s="7"/>
      <c r="I17" s="7"/>
    </row>
    <row r="18" spans="1:9" ht="13" x14ac:dyDescent="0.3">
      <c r="A18" s="119" t="s">
        <v>25</v>
      </c>
      <c r="B18" s="120"/>
      <c r="C18" s="120"/>
      <c r="D18" s="120"/>
      <c r="E18" s="120"/>
      <c r="F18" s="120"/>
      <c r="G18" s="120"/>
      <c r="H18" s="120"/>
      <c r="I18" s="121"/>
    </row>
    <row r="19" spans="1:9" x14ac:dyDescent="0.25">
      <c r="A19" s="59"/>
      <c r="B19" s="60"/>
      <c r="C19" s="61" t="s">
        <v>26</v>
      </c>
      <c r="D19" s="61" t="s">
        <v>27</v>
      </c>
      <c r="E19" s="61" t="s">
        <v>28</v>
      </c>
      <c r="F19" s="61" t="s">
        <v>29</v>
      </c>
      <c r="G19" s="61" t="s">
        <v>30</v>
      </c>
      <c r="H19" s="61" t="s">
        <v>31</v>
      </c>
      <c r="I19" s="61" t="s">
        <v>32</v>
      </c>
    </row>
    <row r="20" spans="1:9" x14ac:dyDescent="0.25">
      <c r="A20" s="59"/>
      <c r="B20" s="60"/>
      <c r="C20" s="62" t="s">
        <v>33</v>
      </c>
      <c r="D20" s="63" t="s">
        <v>33</v>
      </c>
      <c r="E20" s="62" t="s">
        <v>33</v>
      </c>
      <c r="F20" s="62" t="s">
        <v>33</v>
      </c>
      <c r="G20" s="62" t="s">
        <v>34</v>
      </c>
      <c r="H20" s="62" t="s">
        <v>34</v>
      </c>
      <c r="I20" s="62" t="s">
        <v>34</v>
      </c>
    </row>
    <row r="21" spans="1:9" x14ac:dyDescent="0.25">
      <c r="A21" s="59" t="s">
        <v>35</v>
      </c>
      <c r="B21" s="60"/>
      <c r="C21" s="64"/>
      <c r="D21" s="65"/>
      <c r="E21" s="65"/>
      <c r="F21" s="65"/>
      <c r="G21" s="65"/>
      <c r="H21" s="65"/>
      <c r="I21" s="65"/>
    </row>
    <row r="22" spans="1:9" x14ac:dyDescent="0.25">
      <c r="A22" s="59" t="s">
        <v>36</v>
      </c>
      <c r="B22" s="60"/>
      <c r="C22" s="64">
        <v>168843</v>
      </c>
      <c r="D22" s="65">
        <f t="shared" ref="D22:I22" si="0">C33</f>
        <v>195459</v>
      </c>
      <c r="E22" s="65">
        <f t="shared" si="0"/>
        <v>215656</v>
      </c>
      <c r="F22" s="65">
        <f t="shared" si="0"/>
        <v>215656</v>
      </c>
      <c r="G22" s="65">
        <f t="shared" si="0"/>
        <v>13436</v>
      </c>
      <c r="H22" s="65">
        <f t="shared" si="0"/>
        <v>0</v>
      </c>
      <c r="I22" s="65">
        <f t="shared" si="0"/>
        <v>0</v>
      </c>
    </row>
    <row r="23" spans="1:9" x14ac:dyDescent="0.25">
      <c r="A23" s="59" t="s">
        <v>37</v>
      </c>
      <c r="B23" s="60"/>
      <c r="C23" s="64">
        <v>378392</v>
      </c>
      <c r="D23" s="65">
        <v>41991</v>
      </c>
      <c r="E23" s="65">
        <v>0</v>
      </c>
      <c r="F23" s="65">
        <v>0</v>
      </c>
      <c r="G23" s="65"/>
      <c r="H23" s="65"/>
      <c r="I23" s="65"/>
    </row>
    <row r="24" spans="1:9" x14ac:dyDescent="0.25">
      <c r="A24" s="59" t="s">
        <v>38</v>
      </c>
      <c r="B24" s="60"/>
      <c r="C24" s="64">
        <v>180276</v>
      </c>
      <c r="D24" s="65">
        <v>21794</v>
      </c>
      <c r="E24" s="65">
        <v>0</v>
      </c>
      <c r="F24" s="64">
        <v>0</v>
      </c>
      <c r="G24" s="65">
        <v>13436</v>
      </c>
      <c r="H24" s="65"/>
      <c r="I24" s="65"/>
    </row>
    <row r="25" spans="1:9" x14ac:dyDescent="0.25">
      <c r="A25" s="59"/>
      <c r="B25" s="60"/>
      <c r="C25" s="64"/>
      <c r="D25" s="65"/>
      <c r="E25" s="65"/>
      <c r="F25" s="65"/>
      <c r="G25" s="65"/>
      <c r="H25" s="65"/>
      <c r="I25" s="65"/>
    </row>
    <row r="26" spans="1:9" x14ac:dyDescent="0.25">
      <c r="A26" s="59" t="s">
        <v>39</v>
      </c>
      <c r="B26" s="29"/>
      <c r="C26" s="66"/>
      <c r="D26" s="66"/>
      <c r="E26" s="66"/>
      <c r="F26" s="66"/>
      <c r="G26" s="66"/>
      <c r="H26" s="66"/>
      <c r="I26" s="64"/>
    </row>
    <row r="27" spans="1:9" x14ac:dyDescent="0.25">
      <c r="A27" s="67" t="s">
        <v>40</v>
      </c>
      <c r="B27" s="60"/>
      <c r="C27" s="64"/>
      <c r="D27" s="68"/>
      <c r="E27" s="66"/>
      <c r="F27" s="66"/>
      <c r="G27" s="66"/>
      <c r="H27" s="66"/>
      <c r="I27" s="64"/>
    </row>
    <row r="28" spans="1:9" x14ac:dyDescent="0.25">
      <c r="A28" s="69"/>
      <c r="B28" s="70"/>
      <c r="C28" s="64">
        <v>-171500</v>
      </c>
      <c r="D28" s="65"/>
      <c r="E28" s="65"/>
      <c r="F28" s="65">
        <v>-202220</v>
      </c>
      <c r="G28" s="65"/>
      <c r="H28" s="65"/>
      <c r="I28" s="65"/>
    </row>
    <row r="29" spans="1:9" x14ac:dyDescent="0.25">
      <c r="A29" s="69"/>
      <c r="B29" s="70"/>
      <c r="C29" s="64"/>
      <c r="D29" s="65"/>
      <c r="E29" s="65"/>
      <c r="F29" s="65"/>
      <c r="G29" s="65"/>
      <c r="H29" s="65"/>
      <c r="I29" s="65"/>
    </row>
    <row r="30" spans="1:9" x14ac:dyDescent="0.25">
      <c r="A30" s="69"/>
      <c r="B30" s="70"/>
      <c r="C30" s="64"/>
      <c r="D30" s="65"/>
      <c r="E30" s="65"/>
      <c r="F30" s="65"/>
      <c r="G30" s="65"/>
      <c r="H30" s="65"/>
      <c r="I30" s="65"/>
    </row>
    <row r="31" spans="1:9" x14ac:dyDescent="0.25">
      <c r="A31" s="59" t="s">
        <v>41</v>
      </c>
      <c r="B31" s="60"/>
      <c r="C31" s="64">
        <f t="shared" ref="C31:I31" si="1">SUM(C28:C30)</f>
        <v>-171500</v>
      </c>
      <c r="D31" s="64">
        <f t="shared" si="1"/>
        <v>0</v>
      </c>
      <c r="E31" s="64">
        <f t="shared" si="1"/>
        <v>0</v>
      </c>
      <c r="F31" s="64">
        <f t="shared" si="1"/>
        <v>-202220</v>
      </c>
      <c r="G31" s="64">
        <f t="shared" si="1"/>
        <v>0</v>
      </c>
      <c r="H31" s="64">
        <f t="shared" si="1"/>
        <v>0</v>
      </c>
      <c r="I31" s="64">
        <f t="shared" si="1"/>
        <v>0</v>
      </c>
    </row>
    <row r="32" spans="1:9" x14ac:dyDescent="0.25">
      <c r="A32" s="59"/>
      <c r="B32" s="60"/>
      <c r="C32" s="64"/>
      <c r="D32" s="65"/>
      <c r="E32" s="65"/>
      <c r="F32" s="65"/>
      <c r="G32" s="65"/>
      <c r="H32" s="65"/>
      <c r="I32" s="65"/>
    </row>
    <row r="33" spans="1:9" x14ac:dyDescent="0.25">
      <c r="A33" s="59" t="s">
        <v>42</v>
      </c>
      <c r="B33" s="60"/>
      <c r="C33" s="64">
        <f>+C22+C23-C24+C31</f>
        <v>195459</v>
      </c>
      <c r="D33" s="64">
        <f t="shared" ref="D33:I33" si="2">+D22+D23-D24+D31</f>
        <v>215656</v>
      </c>
      <c r="E33" s="64">
        <f>+E22+E23-E24+E31</f>
        <v>215656</v>
      </c>
      <c r="F33" s="64">
        <f t="shared" si="2"/>
        <v>13436</v>
      </c>
      <c r="G33" s="64">
        <f>+G22+G23-G24+G31</f>
        <v>0</v>
      </c>
      <c r="H33" s="64">
        <f>+H22+H23-H24+H31</f>
        <v>0</v>
      </c>
      <c r="I33" s="64">
        <f t="shared" si="2"/>
        <v>0</v>
      </c>
    </row>
    <row r="34" spans="1:9" x14ac:dyDescent="0.25">
      <c r="A34" s="69"/>
      <c r="B34" s="70"/>
      <c r="C34" s="71"/>
      <c r="D34" s="72"/>
      <c r="E34" s="72"/>
      <c r="F34" s="65"/>
      <c r="G34" s="65"/>
      <c r="H34" s="65"/>
      <c r="I34" s="65"/>
    </row>
    <row r="35" spans="1:9" x14ac:dyDescent="0.25">
      <c r="A35" s="59" t="s">
        <v>43</v>
      </c>
      <c r="B35" s="60"/>
      <c r="C35" s="71">
        <v>29564</v>
      </c>
      <c r="D35" s="72">
        <v>5206</v>
      </c>
      <c r="E35" s="72">
        <v>0</v>
      </c>
      <c r="F35" s="65">
        <v>0</v>
      </c>
      <c r="G35" s="65"/>
      <c r="H35" s="65"/>
      <c r="I35" s="65"/>
    </row>
    <row r="36" spans="1:9" x14ac:dyDescent="0.25">
      <c r="A36" s="69"/>
      <c r="B36" s="70"/>
      <c r="C36" s="71"/>
      <c r="D36" s="72"/>
      <c r="E36" s="72"/>
      <c r="F36" s="65"/>
      <c r="G36" s="65"/>
      <c r="H36" s="65"/>
      <c r="I36" s="65"/>
    </row>
    <row r="37" spans="1:9" x14ac:dyDescent="0.25">
      <c r="A37" s="59" t="s">
        <v>44</v>
      </c>
      <c r="B37" s="73"/>
      <c r="C37" s="74">
        <f>C33-C35</f>
        <v>165895</v>
      </c>
      <c r="D37" s="74">
        <f t="shared" ref="D37:I37" si="3">D33-D35</f>
        <v>210450</v>
      </c>
      <c r="E37" s="74">
        <f t="shared" si="3"/>
        <v>215656</v>
      </c>
      <c r="F37" s="75">
        <f t="shared" si="3"/>
        <v>13436</v>
      </c>
      <c r="G37" s="75">
        <f t="shared" si="3"/>
        <v>0</v>
      </c>
      <c r="H37" s="75">
        <f t="shared" si="3"/>
        <v>0</v>
      </c>
      <c r="I37" s="75">
        <f t="shared" si="3"/>
        <v>0</v>
      </c>
    </row>
    <row r="38" spans="1:9" x14ac:dyDescent="0.25">
      <c r="A38" s="76"/>
      <c r="B38" s="76"/>
      <c r="C38" s="77"/>
      <c r="D38" s="77"/>
      <c r="E38" s="77"/>
      <c r="F38" s="77"/>
      <c r="G38" s="77"/>
      <c r="H38" s="77"/>
      <c r="I38" s="77"/>
    </row>
    <row r="39" spans="1:9" x14ac:dyDescent="0.25">
      <c r="A39" s="78" t="s">
        <v>45</v>
      </c>
      <c r="B39" s="28"/>
      <c r="C39" s="79"/>
      <c r="D39" s="79"/>
      <c r="E39" s="79"/>
      <c r="F39" s="79"/>
      <c r="G39" s="79"/>
      <c r="H39" s="79"/>
      <c r="I39" s="79"/>
    </row>
    <row r="40" spans="1:9" x14ac:dyDescent="0.25">
      <c r="A40" s="80" t="s">
        <v>46</v>
      </c>
      <c r="B40" s="70"/>
      <c r="C40" s="72"/>
      <c r="D40" s="72"/>
      <c r="E40" s="72"/>
      <c r="F40" s="72"/>
      <c r="G40" s="72"/>
      <c r="H40" s="72"/>
      <c r="I40" s="72"/>
    </row>
    <row r="41" spans="1:9" x14ac:dyDescent="0.25">
      <c r="A41" s="59"/>
      <c r="B41" s="60"/>
      <c r="C41" s="65"/>
      <c r="D41" s="65"/>
      <c r="E41" s="65"/>
      <c r="F41" s="65"/>
      <c r="G41" s="65"/>
      <c r="H41" s="65"/>
      <c r="I41" s="65"/>
    </row>
    <row r="42" spans="1:9" x14ac:dyDescent="0.25">
      <c r="A42" s="59" t="s">
        <v>47</v>
      </c>
      <c r="B42" s="60"/>
      <c r="C42" s="65"/>
      <c r="D42" s="65"/>
      <c r="E42" s="65"/>
      <c r="F42" s="65"/>
      <c r="G42" s="65"/>
      <c r="H42" s="65"/>
      <c r="I42" s="65"/>
    </row>
    <row r="43" spans="1:9" x14ac:dyDescent="0.25">
      <c r="A43" s="59"/>
      <c r="B43" s="60"/>
      <c r="C43" s="65"/>
      <c r="D43" s="65"/>
      <c r="E43" s="65"/>
      <c r="F43" s="65"/>
      <c r="G43" s="65"/>
      <c r="H43" s="65"/>
      <c r="I43" s="65"/>
    </row>
    <row r="44" spans="1:9" x14ac:dyDescent="0.25">
      <c r="A44" s="112" t="s">
        <v>48</v>
      </c>
      <c r="B44" s="73"/>
      <c r="C44" s="65"/>
      <c r="D44" s="65"/>
      <c r="E44" s="65"/>
      <c r="F44" s="65"/>
      <c r="G44" s="65"/>
      <c r="H44" s="65"/>
      <c r="I44" s="65"/>
    </row>
    <row r="45" spans="1:9" x14ac:dyDescent="0.25">
      <c r="A45" s="113" t="s">
        <v>49</v>
      </c>
      <c r="B45" s="114"/>
      <c r="C45" s="65"/>
      <c r="D45" s="65"/>
      <c r="E45" s="65"/>
      <c r="F45" s="65"/>
      <c r="G45" s="65"/>
      <c r="H45" s="65"/>
      <c r="I45" s="65"/>
    </row>
    <row r="46" spans="1:9" x14ac:dyDescent="0.25">
      <c r="A46" s="6"/>
      <c r="B46" s="6"/>
      <c r="C46" s="6"/>
      <c r="D46" s="6"/>
      <c r="E46" s="6"/>
      <c r="F46" s="6"/>
      <c r="G46" s="6"/>
      <c r="H46" s="6"/>
      <c r="I46" s="6"/>
    </row>
    <row r="47" spans="1:9" x14ac:dyDescent="0.25">
      <c r="A47" s="6"/>
      <c r="B47" s="6"/>
      <c r="C47" s="6"/>
      <c r="D47" s="6"/>
      <c r="E47" s="6"/>
      <c r="F47" s="6"/>
      <c r="G47" s="6"/>
      <c r="H47" s="6"/>
      <c r="I47" s="6"/>
    </row>
  </sheetData>
  <sheetProtection selectLockedCells="1"/>
  <mergeCells count="1">
    <mergeCell ref="A18:I18"/>
  </mergeCells>
  <printOptions horizontalCentered="1"/>
  <pageMargins left="0.75" right="0.75" top="0.6" bottom="0.55000000000000004" header="0.28000000000000003" footer="0.16"/>
  <pageSetup scale="90"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7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52A0C2-2B22-4FAB-99CB-FA0A578CC6F4}">
  <sheetPr>
    <pageSetUpPr fitToPage="1"/>
  </sheetPr>
  <dimension ref="A1:I52"/>
  <sheetViews>
    <sheetView zoomScaleNormal="100" workbookViewId="0">
      <selection activeCell="K7" sqref="K7"/>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8" t="s">
        <v>79</v>
      </c>
      <c r="I2" s="28"/>
    </row>
    <row r="3" spans="1:9" x14ac:dyDescent="0.25">
      <c r="A3" s="6" t="s">
        <v>4</v>
      </c>
      <c r="B3" s="28" t="s">
        <v>5</v>
      </c>
      <c r="C3" s="28"/>
      <c r="D3" s="28"/>
      <c r="E3" s="7"/>
      <c r="F3" s="6"/>
      <c r="G3" s="57" t="s">
        <v>6</v>
      </c>
      <c r="H3" s="29" t="s">
        <v>124</v>
      </c>
      <c r="I3" s="29"/>
    </row>
    <row r="4" spans="1:9" x14ac:dyDescent="0.25">
      <c r="A4" s="6" t="s">
        <v>8</v>
      </c>
      <c r="B4" s="28" t="s">
        <v>149</v>
      </c>
      <c r="C4" s="28"/>
      <c r="D4" s="28"/>
      <c r="E4" s="7"/>
      <c r="F4" s="6"/>
      <c r="G4" s="57" t="s">
        <v>10</v>
      </c>
      <c r="H4" s="28" t="s">
        <v>11</v>
      </c>
      <c r="I4" s="28"/>
    </row>
    <row r="5" spans="1:9" x14ac:dyDescent="0.25">
      <c r="A5" s="6" t="s">
        <v>12</v>
      </c>
      <c r="B5" s="28" t="s">
        <v>143</v>
      </c>
      <c r="C5" s="29"/>
      <c r="D5" s="29"/>
      <c r="E5" s="7"/>
      <c r="F5" s="6"/>
      <c r="G5" s="57" t="s">
        <v>14</v>
      </c>
      <c r="H5" s="29" t="s">
        <v>150</v>
      </c>
      <c r="I5" s="29"/>
    </row>
    <row r="6" spans="1:9" x14ac:dyDescent="0.25">
      <c r="A6" s="6"/>
      <c r="B6" s="6"/>
      <c r="C6" s="6"/>
      <c r="D6" s="6"/>
      <c r="E6" s="6"/>
      <c r="F6" s="6"/>
      <c r="G6" s="6"/>
      <c r="H6" s="6"/>
      <c r="I6" s="6"/>
    </row>
    <row r="7" spans="1:9" x14ac:dyDescent="0.25">
      <c r="A7" s="6"/>
      <c r="B7" s="6"/>
      <c r="C7" s="6" t="s">
        <v>131</v>
      </c>
      <c r="D7" s="6"/>
      <c r="E7" s="6"/>
      <c r="F7" s="6"/>
      <c r="G7" s="6"/>
      <c r="H7" s="6"/>
      <c r="I7" s="6"/>
    </row>
    <row r="8" spans="1:9" x14ac:dyDescent="0.25">
      <c r="A8" s="6" t="s">
        <v>16</v>
      </c>
      <c r="B8" s="6"/>
      <c r="C8" s="7"/>
      <c r="D8" s="7"/>
      <c r="E8" s="7"/>
      <c r="F8" s="7"/>
      <c r="G8" s="7"/>
      <c r="H8" s="7"/>
      <c r="I8" s="7"/>
    </row>
    <row r="9" spans="1:9" x14ac:dyDescent="0.25">
      <c r="A9" s="5" t="s">
        <v>151</v>
      </c>
      <c r="B9" s="6"/>
      <c r="C9" s="7"/>
      <c r="D9" s="7"/>
      <c r="E9" s="7"/>
      <c r="F9" s="7"/>
      <c r="G9" s="7"/>
      <c r="H9" s="7"/>
      <c r="I9" s="7"/>
    </row>
    <row r="10" spans="1:9" x14ac:dyDescent="0.25">
      <c r="A10" s="5" t="s">
        <v>152</v>
      </c>
      <c r="B10" s="6"/>
      <c r="C10" s="7"/>
      <c r="D10" s="7"/>
      <c r="E10" s="7"/>
      <c r="F10" s="7"/>
      <c r="G10" s="7"/>
      <c r="H10" s="7"/>
      <c r="I10" s="7"/>
    </row>
    <row r="11" spans="1:9" x14ac:dyDescent="0.25">
      <c r="A11" s="6" t="s">
        <v>18</v>
      </c>
      <c r="B11" s="6"/>
      <c r="C11" s="7"/>
      <c r="D11" s="7"/>
      <c r="E11" s="7"/>
      <c r="F11" s="7"/>
      <c r="G11" s="7"/>
      <c r="H11" s="7"/>
      <c r="I11" s="7"/>
    </row>
    <row r="12" spans="1:9" x14ac:dyDescent="0.25">
      <c r="A12" s="6" t="s">
        <v>19</v>
      </c>
      <c r="B12" s="6"/>
      <c r="C12" s="7"/>
      <c r="D12" s="7"/>
      <c r="E12" s="7"/>
      <c r="F12" s="7"/>
      <c r="G12" s="7"/>
      <c r="H12" s="7"/>
      <c r="I12" s="7"/>
    </row>
    <row r="13" spans="1:9" x14ac:dyDescent="0.25">
      <c r="A13" s="6" t="s">
        <v>20</v>
      </c>
      <c r="B13" s="6"/>
      <c r="C13" s="7"/>
      <c r="D13" s="7"/>
      <c r="E13" s="7"/>
      <c r="F13" s="7"/>
      <c r="G13" s="7"/>
      <c r="H13" s="7"/>
      <c r="I13" s="7"/>
    </row>
    <row r="14" spans="1:9" x14ac:dyDescent="0.25">
      <c r="A14" s="5" t="s">
        <v>153</v>
      </c>
      <c r="B14" s="6"/>
      <c r="C14" s="7"/>
      <c r="D14" s="7"/>
      <c r="E14" s="7"/>
      <c r="F14" s="7"/>
      <c r="G14" s="7"/>
      <c r="H14" s="7"/>
      <c r="I14" s="7"/>
    </row>
    <row r="15" spans="1:9" x14ac:dyDescent="0.25">
      <c r="A15" s="5" t="s">
        <v>22</v>
      </c>
      <c r="B15" s="6"/>
      <c r="C15" s="7"/>
      <c r="D15" s="7"/>
      <c r="E15" s="7"/>
      <c r="F15" s="7"/>
      <c r="G15" s="7"/>
      <c r="H15" s="7"/>
      <c r="I15" s="7"/>
    </row>
    <row r="16" spans="1:9" x14ac:dyDescent="0.25">
      <c r="A16" s="6"/>
      <c r="B16" s="6"/>
      <c r="C16" s="7"/>
      <c r="D16" s="7"/>
      <c r="E16" s="7"/>
      <c r="F16" s="7"/>
      <c r="G16" s="7"/>
      <c r="H16" s="7"/>
      <c r="I16" s="7"/>
    </row>
    <row r="17" spans="1:9" x14ac:dyDescent="0.25">
      <c r="A17" s="5" t="s">
        <v>23</v>
      </c>
      <c r="B17" s="6"/>
      <c r="C17" s="7"/>
      <c r="D17" s="7"/>
      <c r="E17" s="7"/>
      <c r="F17" s="7"/>
      <c r="G17" s="7"/>
      <c r="H17" s="7"/>
      <c r="I17" s="7"/>
    </row>
    <row r="18" spans="1:9" x14ac:dyDescent="0.25">
      <c r="A18" s="7"/>
      <c r="B18" s="7"/>
      <c r="C18" s="7"/>
      <c r="D18" s="7"/>
      <c r="E18" s="7"/>
      <c r="F18" s="7"/>
      <c r="G18" s="7"/>
      <c r="H18" s="7"/>
      <c r="I18" s="7"/>
    </row>
    <row r="19" spans="1:9" ht="13" x14ac:dyDescent="0.3">
      <c r="A19" s="119" t="s">
        <v>25</v>
      </c>
      <c r="B19" s="120"/>
      <c r="C19" s="120"/>
      <c r="D19" s="120"/>
      <c r="E19" s="120"/>
      <c r="F19" s="120"/>
      <c r="G19" s="120"/>
      <c r="H19" s="120"/>
      <c r="I19" s="121"/>
    </row>
    <row r="20" spans="1:9" x14ac:dyDescent="0.25">
      <c r="A20" s="59"/>
      <c r="B20" s="60"/>
      <c r="C20" s="61" t="s">
        <v>26</v>
      </c>
      <c r="D20" s="61" t="s">
        <v>27</v>
      </c>
      <c r="E20" s="61" t="s">
        <v>28</v>
      </c>
      <c r="F20" s="61" t="s">
        <v>29</v>
      </c>
      <c r="G20" s="61" t="s">
        <v>30</v>
      </c>
      <c r="H20" s="61" t="s">
        <v>31</v>
      </c>
      <c r="I20" s="61" t="s">
        <v>32</v>
      </c>
    </row>
    <row r="21" spans="1:9" x14ac:dyDescent="0.25">
      <c r="A21" s="59"/>
      <c r="B21" s="60"/>
      <c r="C21" s="62" t="s">
        <v>33</v>
      </c>
      <c r="D21" s="63" t="s">
        <v>33</v>
      </c>
      <c r="E21" s="62" t="s">
        <v>33</v>
      </c>
      <c r="F21" s="62" t="s">
        <v>33</v>
      </c>
      <c r="G21" s="62" t="s">
        <v>34</v>
      </c>
      <c r="H21" s="62" t="s">
        <v>34</v>
      </c>
      <c r="I21" s="62" t="s">
        <v>34</v>
      </c>
    </row>
    <row r="22" spans="1:9" x14ac:dyDescent="0.25">
      <c r="A22" s="59" t="s">
        <v>35</v>
      </c>
      <c r="B22" s="60"/>
      <c r="C22" s="64"/>
      <c r="D22" s="65">
        <v>750000</v>
      </c>
      <c r="E22" s="65"/>
      <c r="F22" s="65"/>
      <c r="G22" s="65"/>
      <c r="H22" s="65"/>
      <c r="I22" s="65"/>
    </row>
    <row r="23" spans="1:9" x14ac:dyDescent="0.25">
      <c r="A23" s="59" t="s">
        <v>36</v>
      </c>
      <c r="B23" s="60"/>
      <c r="C23" s="64">
        <v>0</v>
      </c>
      <c r="D23" s="65">
        <f t="shared" ref="D23:I23" si="0">C34</f>
        <v>0</v>
      </c>
      <c r="E23" s="65">
        <f t="shared" si="0"/>
        <v>0</v>
      </c>
      <c r="F23" s="65">
        <f t="shared" si="0"/>
        <v>1099</v>
      </c>
      <c r="G23" s="65">
        <f t="shared" si="0"/>
        <v>0</v>
      </c>
      <c r="H23" s="65">
        <f t="shared" si="0"/>
        <v>0</v>
      </c>
      <c r="I23" s="65">
        <f t="shared" si="0"/>
        <v>0</v>
      </c>
    </row>
    <row r="24" spans="1:9" x14ac:dyDescent="0.25">
      <c r="A24" s="59" t="s">
        <v>37</v>
      </c>
      <c r="B24" s="60"/>
      <c r="C24" s="64"/>
      <c r="D24" s="65">
        <v>0</v>
      </c>
      <c r="E24" s="65">
        <v>71033</v>
      </c>
      <c r="F24" s="65">
        <v>0</v>
      </c>
      <c r="G24" s="65">
        <v>678967</v>
      </c>
      <c r="H24" s="65"/>
      <c r="I24" s="65"/>
    </row>
    <row r="25" spans="1:9" x14ac:dyDescent="0.25">
      <c r="A25" s="59" t="s">
        <v>38</v>
      </c>
      <c r="B25" s="60"/>
      <c r="C25" s="64"/>
      <c r="D25" s="65">
        <v>0</v>
      </c>
      <c r="E25" s="65">
        <v>69934</v>
      </c>
      <c r="F25" s="64">
        <v>1099</v>
      </c>
      <c r="G25" s="65">
        <v>678967</v>
      </c>
      <c r="H25" s="65"/>
      <c r="I25" s="65"/>
    </row>
    <row r="26" spans="1:9" x14ac:dyDescent="0.25">
      <c r="A26" s="59"/>
      <c r="B26" s="60"/>
      <c r="C26" s="64"/>
      <c r="D26" s="65"/>
      <c r="E26" s="65"/>
      <c r="F26" s="65"/>
      <c r="G26" s="65"/>
      <c r="H26" s="65"/>
      <c r="I26" s="65"/>
    </row>
    <row r="27" spans="1:9" x14ac:dyDescent="0.25">
      <c r="A27" s="59" t="s">
        <v>39</v>
      </c>
      <c r="B27" s="29"/>
      <c r="C27" s="66"/>
      <c r="D27" s="66"/>
      <c r="E27" s="66"/>
      <c r="F27" s="66"/>
      <c r="G27" s="66"/>
      <c r="H27" s="66"/>
      <c r="I27" s="64"/>
    </row>
    <row r="28" spans="1:9" x14ac:dyDescent="0.25">
      <c r="A28" s="67" t="s">
        <v>40</v>
      </c>
      <c r="B28" s="60"/>
      <c r="C28" s="64"/>
      <c r="D28" s="68"/>
      <c r="E28" s="66"/>
      <c r="F28" s="66"/>
      <c r="G28" s="66"/>
      <c r="H28" s="66"/>
      <c r="I28" s="64"/>
    </row>
    <row r="29" spans="1:9" x14ac:dyDescent="0.25">
      <c r="A29" s="69"/>
      <c r="B29" s="70"/>
      <c r="C29" s="64">
        <v>0</v>
      </c>
      <c r="D29" s="65">
        <v>0</v>
      </c>
      <c r="E29" s="65">
        <v>0</v>
      </c>
      <c r="F29" s="65">
        <v>0</v>
      </c>
      <c r="G29" s="65"/>
      <c r="H29" s="65"/>
      <c r="I29" s="65"/>
    </row>
    <row r="30" spans="1:9" x14ac:dyDescent="0.25">
      <c r="A30" s="69"/>
      <c r="B30" s="70"/>
      <c r="C30" s="64"/>
      <c r="D30" s="65"/>
      <c r="E30" s="65"/>
      <c r="F30" s="65"/>
      <c r="G30" s="65"/>
      <c r="H30" s="65"/>
      <c r="I30" s="65"/>
    </row>
    <row r="31" spans="1:9" x14ac:dyDescent="0.25">
      <c r="A31" s="69"/>
      <c r="B31" s="70"/>
      <c r="C31" s="64"/>
      <c r="D31" s="65"/>
      <c r="E31" s="65"/>
      <c r="F31" s="65"/>
      <c r="G31" s="65"/>
      <c r="H31" s="65"/>
      <c r="I31" s="65"/>
    </row>
    <row r="32" spans="1:9" x14ac:dyDescent="0.25">
      <c r="A32" s="59" t="s">
        <v>41</v>
      </c>
      <c r="B32" s="60"/>
      <c r="C32" s="64">
        <f t="shared" ref="C32:I32" si="1">SUM(C29:C31)</f>
        <v>0</v>
      </c>
      <c r="D32" s="64">
        <f t="shared" si="1"/>
        <v>0</v>
      </c>
      <c r="E32" s="64">
        <f t="shared" si="1"/>
        <v>0</v>
      </c>
      <c r="F32" s="64">
        <f t="shared" si="1"/>
        <v>0</v>
      </c>
      <c r="G32" s="64">
        <f t="shared" si="1"/>
        <v>0</v>
      </c>
      <c r="H32" s="64">
        <f t="shared" si="1"/>
        <v>0</v>
      </c>
      <c r="I32" s="64">
        <f t="shared" si="1"/>
        <v>0</v>
      </c>
    </row>
    <row r="33" spans="1:9" x14ac:dyDescent="0.25">
      <c r="A33" s="59"/>
      <c r="B33" s="60"/>
      <c r="C33" s="64"/>
      <c r="D33" s="65"/>
      <c r="E33" s="65"/>
      <c r="F33" s="65"/>
      <c r="G33" s="65"/>
      <c r="H33" s="65"/>
      <c r="I33" s="65"/>
    </row>
    <row r="34" spans="1:9" x14ac:dyDescent="0.25">
      <c r="A34" s="59" t="s">
        <v>42</v>
      </c>
      <c r="B34" s="60"/>
      <c r="C34" s="64">
        <f>+C23+C24-C25+C32</f>
        <v>0</v>
      </c>
      <c r="D34" s="64">
        <f t="shared" ref="D34:I34" si="2">+D23+D24-D25+D32</f>
        <v>0</v>
      </c>
      <c r="E34" s="64">
        <f>+E23+E24-E25+E32</f>
        <v>1099</v>
      </c>
      <c r="F34" s="64">
        <f t="shared" si="2"/>
        <v>0</v>
      </c>
      <c r="G34" s="64">
        <f>+G23+G24-G25+G32</f>
        <v>0</v>
      </c>
      <c r="H34" s="64">
        <f>+H23+H24-H25+H32</f>
        <v>0</v>
      </c>
      <c r="I34" s="64">
        <f t="shared" si="2"/>
        <v>0</v>
      </c>
    </row>
    <row r="35" spans="1:9" x14ac:dyDescent="0.25">
      <c r="A35" s="69"/>
      <c r="B35" s="70"/>
      <c r="C35" s="71"/>
      <c r="D35" s="72"/>
      <c r="E35" s="72"/>
      <c r="F35" s="65"/>
      <c r="G35" s="65"/>
      <c r="H35" s="65"/>
      <c r="I35" s="65"/>
    </row>
    <row r="36" spans="1:9" x14ac:dyDescent="0.25">
      <c r="A36" s="59" t="s">
        <v>43</v>
      </c>
      <c r="B36" s="60"/>
      <c r="C36" s="71"/>
      <c r="D36" s="72">
        <v>0</v>
      </c>
      <c r="E36" s="72">
        <v>3400</v>
      </c>
      <c r="F36" s="65">
        <v>10000</v>
      </c>
      <c r="G36" s="65"/>
      <c r="H36" s="65"/>
      <c r="I36" s="65"/>
    </row>
    <row r="37" spans="1:9" x14ac:dyDescent="0.25">
      <c r="A37" s="69"/>
      <c r="B37" s="70"/>
      <c r="C37" s="71"/>
      <c r="D37" s="72"/>
      <c r="E37" s="72"/>
      <c r="F37" s="65"/>
      <c r="G37" s="65"/>
      <c r="H37" s="65"/>
      <c r="I37" s="65"/>
    </row>
    <row r="38" spans="1:9" x14ac:dyDescent="0.25">
      <c r="A38" s="59" t="s">
        <v>44</v>
      </c>
      <c r="B38" s="73"/>
      <c r="C38" s="74">
        <f>C34-C36</f>
        <v>0</v>
      </c>
      <c r="D38" s="74">
        <f t="shared" ref="D38:I38" si="3">D34-D36</f>
        <v>0</v>
      </c>
      <c r="E38" s="74">
        <f t="shared" si="3"/>
        <v>-2301</v>
      </c>
      <c r="F38" s="75">
        <f t="shared" si="3"/>
        <v>-10000</v>
      </c>
      <c r="G38" s="75">
        <f t="shared" si="3"/>
        <v>0</v>
      </c>
      <c r="H38" s="75">
        <f t="shared" si="3"/>
        <v>0</v>
      </c>
      <c r="I38" s="75">
        <f t="shared" si="3"/>
        <v>0</v>
      </c>
    </row>
    <row r="39" spans="1:9" x14ac:dyDescent="0.25">
      <c r="A39" s="76"/>
      <c r="B39" s="76"/>
      <c r="C39" s="77"/>
      <c r="D39" s="77"/>
      <c r="E39" s="77"/>
      <c r="F39" s="77"/>
      <c r="G39" s="77"/>
      <c r="H39" s="77"/>
      <c r="I39" s="77"/>
    </row>
    <row r="40" spans="1:9" x14ac:dyDescent="0.25">
      <c r="A40" s="78" t="s">
        <v>45</v>
      </c>
      <c r="B40" s="28"/>
      <c r="C40" s="79"/>
      <c r="D40" s="79"/>
      <c r="E40" s="79"/>
      <c r="F40" s="79"/>
      <c r="G40" s="79"/>
      <c r="H40" s="79"/>
      <c r="I40" s="79"/>
    </row>
    <row r="41" spans="1:9" x14ac:dyDescent="0.25">
      <c r="A41" s="80" t="s">
        <v>46</v>
      </c>
      <c r="B41" s="70"/>
      <c r="C41" s="72"/>
      <c r="D41" s="72"/>
      <c r="E41" s="72"/>
      <c r="F41" s="72"/>
      <c r="G41" s="72"/>
      <c r="H41" s="72"/>
      <c r="I41" s="72"/>
    </row>
    <row r="42" spans="1:9" x14ac:dyDescent="0.25">
      <c r="A42" s="59"/>
      <c r="B42" s="60"/>
      <c r="C42" s="65"/>
      <c r="D42" s="65"/>
      <c r="E42" s="65"/>
      <c r="F42" s="65"/>
      <c r="G42" s="65"/>
      <c r="H42" s="65"/>
      <c r="I42" s="65"/>
    </row>
    <row r="43" spans="1:9" x14ac:dyDescent="0.25">
      <c r="A43" s="59" t="s">
        <v>47</v>
      </c>
      <c r="B43" s="60"/>
      <c r="C43" s="65"/>
      <c r="D43" s="65"/>
      <c r="E43" s="65"/>
      <c r="F43" s="65"/>
      <c r="G43" s="65"/>
      <c r="H43" s="65"/>
      <c r="I43" s="65"/>
    </row>
    <row r="44" spans="1:9" x14ac:dyDescent="0.25">
      <c r="A44" s="59"/>
      <c r="B44" s="60"/>
      <c r="C44" s="65"/>
      <c r="D44" s="65"/>
      <c r="E44" s="65"/>
      <c r="F44" s="65"/>
      <c r="G44" s="65"/>
      <c r="H44" s="65"/>
      <c r="I44" s="65"/>
    </row>
    <row r="45" spans="1:9" x14ac:dyDescent="0.25">
      <c r="A45" s="112" t="s">
        <v>48</v>
      </c>
      <c r="B45" s="73"/>
      <c r="C45" s="65"/>
      <c r="D45" s="65"/>
      <c r="E45" s="65"/>
      <c r="F45" s="65"/>
      <c r="G45" s="65"/>
      <c r="H45" s="65"/>
      <c r="I45" s="65"/>
    </row>
    <row r="46" spans="1:9" x14ac:dyDescent="0.25">
      <c r="A46" s="113" t="s">
        <v>49</v>
      </c>
      <c r="B46" s="114"/>
      <c r="C46" s="65"/>
      <c r="D46" s="65"/>
      <c r="E46" s="65"/>
      <c r="F46" s="65"/>
      <c r="G46" s="65"/>
      <c r="H46" s="65"/>
      <c r="I46" s="65"/>
    </row>
    <row r="47" spans="1:9" x14ac:dyDescent="0.25">
      <c r="A47" s="6"/>
      <c r="B47" s="6"/>
      <c r="C47" s="6"/>
      <c r="D47" s="6"/>
      <c r="E47" s="6"/>
      <c r="F47" s="6"/>
      <c r="G47" s="6"/>
      <c r="H47" s="6"/>
      <c r="I47" s="6"/>
    </row>
    <row r="52" spans="3:3" x14ac:dyDescent="0.25">
      <c r="C52" t="s">
        <v>154</v>
      </c>
    </row>
  </sheetData>
  <sheetProtection selectLockedCells="1"/>
  <mergeCells count="1">
    <mergeCell ref="A19:I19"/>
  </mergeCells>
  <printOptions horizontalCentered="1"/>
  <pageMargins left="0.75" right="0.75" top="0.6" bottom="0.55000000000000004" header="0.28000000000000003" footer="0.16"/>
  <pageSetup scale="82"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7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F0676B-7D36-40D2-B602-268874B19CA6}">
  <sheetPr>
    <pageSetUpPr fitToPage="1"/>
  </sheetPr>
  <dimension ref="A1:L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6" t="s">
        <v>492</v>
      </c>
      <c r="I2" s="28"/>
    </row>
    <row r="3" spans="1:9" x14ac:dyDescent="0.25">
      <c r="A3" s="6" t="s">
        <v>4</v>
      </c>
      <c r="B3" s="28" t="s">
        <v>136</v>
      </c>
      <c r="C3" s="28"/>
      <c r="D3" s="28"/>
      <c r="E3" s="7"/>
      <c r="F3" s="6"/>
      <c r="G3" s="57" t="s">
        <v>6</v>
      </c>
      <c r="H3" s="27" t="s">
        <v>493</v>
      </c>
      <c r="I3" s="29"/>
    </row>
    <row r="4" spans="1:9" x14ac:dyDescent="0.25">
      <c r="A4" s="6" t="s">
        <v>8</v>
      </c>
      <c r="B4" s="26" t="s">
        <v>560</v>
      </c>
      <c r="C4" s="28"/>
      <c r="D4" s="28"/>
      <c r="E4" s="7"/>
      <c r="F4" s="6"/>
      <c r="G4" s="57" t="s">
        <v>10</v>
      </c>
      <c r="H4" s="28" t="s">
        <v>11</v>
      </c>
      <c r="I4" s="28"/>
    </row>
    <row r="5" spans="1:9" x14ac:dyDescent="0.25">
      <c r="A5" s="6" t="s">
        <v>12</v>
      </c>
      <c r="B5" s="26" t="s">
        <v>143</v>
      </c>
      <c r="C5" s="29"/>
      <c r="D5" s="29"/>
      <c r="E5" s="7"/>
      <c r="F5" s="6"/>
      <c r="G5" s="57" t="s">
        <v>14</v>
      </c>
      <c r="H5" s="29" t="s">
        <v>561</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45" t="s">
        <v>562</v>
      </c>
      <c r="B9" s="6"/>
      <c r="C9" s="7"/>
      <c r="D9" s="7"/>
      <c r="E9" s="7"/>
      <c r="F9" s="7"/>
      <c r="G9" s="7"/>
      <c r="H9" s="7"/>
      <c r="I9" s="7"/>
    </row>
    <row r="10" spans="1:9" x14ac:dyDescent="0.25">
      <c r="A10" s="6" t="s">
        <v>18</v>
      </c>
      <c r="B10" s="6"/>
      <c r="C10" s="7"/>
      <c r="D10" s="7"/>
      <c r="E10" s="7"/>
      <c r="F10" s="7"/>
      <c r="G10" s="7"/>
      <c r="H10" s="7"/>
      <c r="I10" s="7"/>
    </row>
    <row r="11" spans="1:9" x14ac:dyDescent="0.25">
      <c r="A11" s="45" t="s">
        <v>490</v>
      </c>
      <c r="B11" s="6"/>
      <c r="C11" s="7"/>
      <c r="D11" s="7"/>
      <c r="E11" s="7"/>
      <c r="F11" s="7"/>
      <c r="G11" s="7"/>
      <c r="H11" s="7"/>
      <c r="I11" s="7"/>
    </row>
    <row r="12" spans="1:9" x14ac:dyDescent="0.25">
      <c r="A12" s="6" t="s">
        <v>20</v>
      </c>
      <c r="B12" s="6"/>
      <c r="C12" s="7"/>
      <c r="D12" s="7"/>
      <c r="E12" s="7"/>
      <c r="F12" s="7"/>
      <c r="G12" s="7"/>
      <c r="H12" s="7"/>
      <c r="I12" s="7"/>
    </row>
    <row r="13" spans="1:9" x14ac:dyDescent="0.25">
      <c r="A13" s="45" t="s">
        <v>563</v>
      </c>
      <c r="B13" s="6"/>
      <c r="C13" s="7"/>
      <c r="D13" s="7"/>
      <c r="E13" s="7"/>
      <c r="F13" s="7"/>
      <c r="G13" s="7"/>
      <c r="H13" s="7"/>
      <c r="I13" s="7"/>
    </row>
    <row r="14" spans="1:9" x14ac:dyDescent="0.25">
      <c r="A14" s="5" t="s">
        <v>22</v>
      </c>
      <c r="B14" s="6"/>
      <c r="C14" s="7"/>
      <c r="D14" s="7"/>
      <c r="E14" s="7"/>
      <c r="F14" s="7"/>
      <c r="G14" s="7"/>
      <c r="H14" s="7"/>
      <c r="I14" s="7"/>
    </row>
    <row r="15" spans="1:9" x14ac:dyDescent="0.25">
      <c r="A15" s="6"/>
      <c r="B15" s="6"/>
      <c r="C15" s="7"/>
      <c r="D15" s="7"/>
      <c r="E15" s="7"/>
      <c r="F15" s="7"/>
      <c r="G15" s="7"/>
      <c r="H15" s="7"/>
      <c r="I15" s="7"/>
    </row>
    <row r="16" spans="1:9" x14ac:dyDescent="0.25">
      <c r="A16" s="5" t="s">
        <v>23</v>
      </c>
      <c r="B16" s="6"/>
      <c r="C16" s="7"/>
      <c r="D16" s="7"/>
      <c r="E16" s="7"/>
      <c r="F16" s="7"/>
      <c r="G16" s="7"/>
      <c r="H16" s="7"/>
      <c r="I16" s="7"/>
    </row>
    <row r="17" spans="1:12" x14ac:dyDescent="0.25">
      <c r="A17" s="82" t="s">
        <v>517</v>
      </c>
      <c r="B17" s="7"/>
      <c r="C17" s="7"/>
      <c r="D17" s="7"/>
      <c r="E17" s="7"/>
      <c r="F17" s="7"/>
      <c r="G17" s="7"/>
      <c r="H17" s="7"/>
      <c r="I17" s="7"/>
    </row>
    <row r="18" spans="1:12" ht="13" x14ac:dyDescent="0.3">
      <c r="A18" s="119" t="s">
        <v>25</v>
      </c>
      <c r="B18" s="120"/>
      <c r="C18" s="120"/>
      <c r="D18" s="120"/>
      <c r="E18" s="120"/>
      <c r="F18" s="120"/>
      <c r="G18" s="120"/>
      <c r="H18" s="120"/>
      <c r="I18" s="121"/>
    </row>
    <row r="19" spans="1:12" x14ac:dyDescent="0.25">
      <c r="A19" s="59"/>
      <c r="B19" s="60"/>
      <c r="C19" s="61" t="s">
        <v>26</v>
      </c>
      <c r="D19" s="61" t="s">
        <v>27</v>
      </c>
      <c r="E19" s="61" t="s">
        <v>28</v>
      </c>
      <c r="F19" s="61" t="s">
        <v>29</v>
      </c>
      <c r="G19" s="61" t="s">
        <v>30</v>
      </c>
      <c r="H19" s="61" t="s">
        <v>31</v>
      </c>
      <c r="I19" s="61" t="s">
        <v>32</v>
      </c>
    </row>
    <row r="20" spans="1:12" x14ac:dyDescent="0.25">
      <c r="A20" s="59"/>
      <c r="B20" s="60"/>
      <c r="C20" s="62" t="s">
        <v>33</v>
      </c>
      <c r="D20" s="63" t="s">
        <v>33</v>
      </c>
      <c r="E20" s="62" t="s">
        <v>33</v>
      </c>
      <c r="F20" s="62" t="s">
        <v>33</v>
      </c>
      <c r="G20" s="62" t="s">
        <v>34</v>
      </c>
      <c r="H20" s="62" t="s">
        <v>34</v>
      </c>
      <c r="I20" s="62" t="s">
        <v>34</v>
      </c>
    </row>
    <row r="21" spans="1:12" x14ac:dyDescent="0.25">
      <c r="A21" s="59" t="s">
        <v>35</v>
      </c>
      <c r="B21" s="60"/>
      <c r="C21" s="64"/>
      <c r="D21" s="65"/>
      <c r="E21" s="65">
        <v>50000</v>
      </c>
      <c r="F21" s="65"/>
      <c r="G21" s="65"/>
      <c r="H21" s="65">
        <v>0</v>
      </c>
      <c r="I21" s="65">
        <v>0</v>
      </c>
    </row>
    <row r="22" spans="1:12" x14ac:dyDescent="0.25">
      <c r="A22" s="59" t="s">
        <v>36</v>
      </c>
      <c r="B22" s="60"/>
      <c r="C22" s="64"/>
      <c r="D22" s="65">
        <f t="shared" ref="D22:I22" si="0">C33</f>
        <v>0</v>
      </c>
      <c r="E22" s="65">
        <f t="shared" si="0"/>
        <v>0</v>
      </c>
      <c r="F22" s="65">
        <f t="shared" si="0"/>
        <v>0</v>
      </c>
      <c r="G22" s="65">
        <f t="shared" si="0"/>
        <v>0</v>
      </c>
      <c r="H22" s="65">
        <f t="shared" si="0"/>
        <v>0</v>
      </c>
      <c r="I22" s="65">
        <f t="shared" si="0"/>
        <v>0</v>
      </c>
    </row>
    <row r="23" spans="1:12" x14ac:dyDescent="0.25">
      <c r="A23" s="59" t="s">
        <v>37</v>
      </c>
      <c r="B23" s="60"/>
      <c r="C23" s="64"/>
      <c r="D23" s="65"/>
      <c r="E23" s="65">
        <v>8818</v>
      </c>
      <c r="F23" s="65">
        <v>17656</v>
      </c>
      <c r="G23" s="65">
        <v>23526</v>
      </c>
      <c r="H23" s="65">
        <v>0</v>
      </c>
      <c r="I23" s="65">
        <v>0</v>
      </c>
      <c r="K23" s="55"/>
    </row>
    <row r="24" spans="1:12" x14ac:dyDescent="0.25">
      <c r="A24" s="59" t="s">
        <v>38</v>
      </c>
      <c r="B24" s="60"/>
      <c r="C24" s="64"/>
      <c r="D24" s="65"/>
      <c r="E24" s="65">
        <v>8818</v>
      </c>
      <c r="F24" s="64">
        <v>17656</v>
      </c>
      <c r="G24" s="65">
        <v>23526</v>
      </c>
      <c r="H24" s="65">
        <v>0</v>
      </c>
      <c r="I24" s="65">
        <v>0</v>
      </c>
    </row>
    <row r="25" spans="1:12" x14ac:dyDescent="0.25">
      <c r="A25" s="59"/>
      <c r="B25" s="60"/>
      <c r="C25" s="64"/>
      <c r="D25" s="65"/>
      <c r="E25" s="65"/>
      <c r="F25" s="65"/>
      <c r="G25" s="65"/>
      <c r="H25" s="65"/>
      <c r="I25" s="65"/>
      <c r="L25" s="55"/>
    </row>
    <row r="26" spans="1:12" x14ac:dyDescent="0.25">
      <c r="A26" s="59" t="s">
        <v>39</v>
      </c>
      <c r="B26" s="29"/>
      <c r="C26" s="66"/>
      <c r="D26" s="66"/>
      <c r="E26" s="66"/>
      <c r="F26" s="66"/>
      <c r="G26" s="66"/>
      <c r="H26" s="66"/>
      <c r="I26" s="64"/>
      <c r="L26" s="55"/>
    </row>
    <row r="27" spans="1:12" x14ac:dyDescent="0.25">
      <c r="A27" s="67" t="s">
        <v>40</v>
      </c>
      <c r="B27" s="60"/>
      <c r="C27" s="64"/>
      <c r="D27" s="68"/>
      <c r="E27" s="66"/>
      <c r="F27" s="66"/>
      <c r="G27" s="66"/>
      <c r="H27" s="66"/>
      <c r="I27" s="64"/>
    </row>
    <row r="28" spans="1:12" x14ac:dyDescent="0.25">
      <c r="A28" s="69"/>
      <c r="B28" s="70"/>
      <c r="C28" s="64"/>
      <c r="D28" s="65"/>
      <c r="E28" s="65">
        <v>0</v>
      </c>
      <c r="F28" s="65"/>
      <c r="G28" s="65"/>
      <c r="H28" s="65"/>
      <c r="I28" s="65"/>
    </row>
    <row r="29" spans="1:12" x14ac:dyDescent="0.25">
      <c r="A29" s="69"/>
      <c r="B29" s="70"/>
      <c r="C29" s="64"/>
      <c r="D29" s="65"/>
      <c r="E29" s="65"/>
      <c r="F29" s="65"/>
      <c r="G29" s="65"/>
      <c r="H29" s="65"/>
      <c r="I29" s="65"/>
    </row>
    <row r="30" spans="1:12" x14ac:dyDescent="0.25">
      <c r="A30" s="69"/>
      <c r="B30" s="70"/>
      <c r="C30" s="64"/>
      <c r="D30" s="65"/>
      <c r="E30" s="65"/>
      <c r="F30" s="65"/>
      <c r="G30" s="65"/>
      <c r="H30" s="65"/>
      <c r="I30" s="65"/>
    </row>
    <row r="31" spans="1:12" x14ac:dyDescent="0.25">
      <c r="A31" s="59" t="s">
        <v>41</v>
      </c>
      <c r="B31" s="60"/>
      <c r="C31" s="64">
        <f t="shared" ref="C31:I31" si="1">SUM(C28:C30)</f>
        <v>0</v>
      </c>
      <c r="D31" s="64">
        <f t="shared" si="1"/>
        <v>0</v>
      </c>
      <c r="E31" s="64">
        <f t="shared" si="1"/>
        <v>0</v>
      </c>
      <c r="F31" s="64">
        <f t="shared" si="1"/>
        <v>0</v>
      </c>
      <c r="G31" s="64">
        <f t="shared" si="1"/>
        <v>0</v>
      </c>
      <c r="H31" s="64">
        <f t="shared" si="1"/>
        <v>0</v>
      </c>
      <c r="I31" s="64">
        <f t="shared" si="1"/>
        <v>0</v>
      </c>
    </row>
    <row r="32" spans="1:12" x14ac:dyDescent="0.25">
      <c r="A32" s="59"/>
      <c r="B32" s="60"/>
      <c r="C32" s="64"/>
      <c r="D32" s="65"/>
      <c r="E32" s="65"/>
      <c r="F32" s="65"/>
      <c r="G32" s="65"/>
      <c r="H32" s="65"/>
      <c r="I32" s="65"/>
    </row>
    <row r="33" spans="1:9" x14ac:dyDescent="0.25">
      <c r="A33" s="59" t="s">
        <v>42</v>
      </c>
      <c r="B33" s="60"/>
      <c r="C33" s="64">
        <f>+C22+C23-C24+C31</f>
        <v>0</v>
      </c>
      <c r="D33" s="64">
        <f t="shared" ref="D33:I33" si="2">+D22+D23-D24+D31</f>
        <v>0</v>
      </c>
      <c r="E33" s="64">
        <f>+E22+E23-E24+E31</f>
        <v>0</v>
      </c>
      <c r="F33" s="64">
        <f t="shared" si="2"/>
        <v>0</v>
      </c>
      <c r="G33" s="64">
        <f>+G22+G23-G24+G31</f>
        <v>0</v>
      </c>
      <c r="H33" s="64">
        <f>+H22+H23-H24+H31</f>
        <v>0</v>
      </c>
      <c r="I33" s="64">
        <f t="shared" si="2"/>
        <v>0</v>
      </c>
    </row>
    <row r="34" spans="1:9" x14ac:dyDescent="0.25">
      <c r="A34" s="69"/>
      <c r="B34" s="70"/>
      <c r="C34" s="71"/>
      <c r="D34" s="72"/>
      <c r="E34" s="72"/>
      <c r="F34" s="65"/>
      <c r="G34" s="65"/>
      <c r="H34" s="65"/>
      <c r="I34" s="65"/>
    </row>
    <row r="35" spans="1:9" x14ac:dyDescent="0.25">
      <c r="A35" s="59" t="s">
        <v>43</v>
      </c>
      <c r="B35" s="60"/>
      <c r="C35" s="71"/>
      <c r="D35" s="72"/>
      <c r="E35" s="72">
        <v>0</v>
      </c>
      <c r="F35" s="65">
        <v>19774</v>
      </c>
      <c r="G35" s="65">
        <v>0</v>
      </c>
      <c r="H35" s="65">
        <v>0</v>
      </c>
      <c r="I35" s="65">
        <v>0</v>
      </c>
    </row>
    <row r="36" spans="1:9" x14ac:dyDescent="0.25">
      <c r="A36" s="69"/>
      <c r="B36" s="70"/>
      <c r="C36" s="71"/>
      <c r="D36" s="72"/>
      <c r="E36" s="72"/>
      <c r="F36" s="65"/>
      <c r="G36" s="65"/>
      <c r="H36" s="65"/>
      <c r="I36" s="65"/>
    </row>
    <row r="37" spans="1:9" x14ac:dyDescent="0.25">
      <c r="A37" s="59" t="s">
        <v>44</v>
      </c>
      <c r="B37" s="73"/>
      <c r="C37" s="74">
        <f>C33-C35</f>
        <v>0</v>
      </c>
      <c r="D37" s="74">
        <f t="shared" ref="D37:I37" si="3">D33-D35</f>
        <v>0</v>
      </c>
      <c r="E37" s="74">
        <f t="shared" si="3"/>
        <v>0</v>
      </c>
      <c r="F37" s="75">
        <f t="shared" si="3"/>
        <v>-19774</v>
      </c>
      <c r="G37" s="75">
        <f t="shared" si="3"/>
        <v>0</v>
      </c>
      <c r="H37" s="75">
        <f t="shared" si="3"/>
        <v>0</v>
      </c>
      <c r="I37" s="75">
        <f t="shared" si="3"/>
        <v>0</v>
      </c>
    </row>
    <row r="38" spans="1:9" x14ac:dyDescent="0.25">
      <c r="A38" s="76"/>
      <c r="B38" s="76"/>
      <c r="C38" s="77"/>
      <c r="D38" s="77"/>
      <c r="E38" s="77"/>
      <c r="F38" s="77"/>
      <c r="G38" s="77"/>
      <c r="H38" s="77"/>
      <c r="I38" s="77"/>
    </row>
    <row r="39" spans="1:9" x14ac:dyDescent="0.25">
      <c r="A39" s="78" t="s">
        <v>45</v>
      </c>
      <c r="B39" s="28"/>
      <c r="C39" s="79"/>
      <c r="D39" s="79"/>
      <c r="E39" s="79"/>
      <c r="F39" s="79"/>
      <c r="G39" s="79"/>
      <c r="H39" s="79"/>
      <c r="I39" s="79"/>
    </row>
    <row r="40" spans="1:9" x14ac:dyDescent="0.25">
      <c r="A40" s="80" t="s">
        <v>46</v>
      </c>
      <c r="B40" s="70"/>
      <c r="C40" s="72"/>
      <c r="D40" s="72"/>
      <c r="E40" s="72"/>
      <c r="F40" s="72"/>
      <c r="G40" s="72"/>
      <c r="H40" s="72"/>
      <c r="I40" s="72"/>
    </row>
    <row r="41" spans="1:9" x14ac:dyDescent="0.25">
      <c r="A41" s="59"/>
      <c r="B41" s="60"/>
      <c r="C41" s="65"/>
      <c r="D41" s="65"/>
      <c r="E41" s="65"/>
      <c r="F41" s="65"/>
      <c r="G41" s="65"/>
      <c r="H41" s="65"/>
      <c r="I41" s="65"/>
    </row>
    <row r="42" spans="1:9" x14ac:dyDescent="0.25">
      <c r="A42" s="59" t="s">
        <v>47</v>
      </c>
      <c r="B42" s="60"/>
      <c r="C42" s="65"/>
      <c r="D42" s="65"/>
      <c r="E42" s="65"/>
      <c r="F42" s="65"/>
      <c r="G42" s="65"/>
      <c r="H42" s="65"/>
      <c r="I42" s="65"/>
    </row>
    <row r="43" spans="1:9" x14ac:dyDescent="0.25">
      <c r="A43" s="59"/>
      <c r="B43" s="60"/>
      <c r="C43" s="65"/>
      <c r="D43" s="65"/>
      <c r="E43" s="65"/>
      <c r="F43" s="65"/>
      <c r="G43" s="65"/>
      <c r="H43" s="65"/>
      <c r="I43" s="65"/>
    </row>
    <row r="44" spans="1:9" x14ac:dyDescent="0.25">
      <c r="A44" s="112" t="s">
        <v>48</v>
      </c>
      <c r="B44" s="73"/>
      <c r="C44" s="65"/>
      <c r="D44" s="65"/>
      <c r="E44" s="65"/>
      <c r="F44" s="65"/>
      <c r="G44" s="65"/>
      <c r="H44" s="65"/>
      <c r="I44" s="65"/>
    </row>
    <row r="45" spans="1:9" x14ac:dyDescent="0.25">
      <c r="A45" s="113" t="s">
        <v>49</v>
      </c>
      <c r="B45" s="114"/>
      <c r="C45" s="65"/>
      <c r="D45" s="65"/>
      <c r="E45" s="65"/>
      <c r="F45" s="65"/>
      <c r="G45" s="65"/>
      <c r="H45" s="65"/>
      <c r="I45" s="65"/>
    </row>
    <row r="46" spans="1:9" x14ac:dyDescent="0.25">
      <c r="A46" s="6"/>
      <c r="B46" s="6"/>
      <c r="C46" s="6"/>
      <c r="D46" s="6"/>
      <c r="E46" s="6"/>
      <c r="F46" s="6"/>
      <c r="G46" s="6"/>
      <c r="H46" s="6"/>
      <c r="I46" s="6"/>
    </row>
    <row r="47" spans="1:9" x14ac:dyDescent="0.25">
      <c r="A47" s="6"/>
      <c r="B47" s="6"/>
      <c r="C47" s="6"/>
      <c r="D47" s="6"/>
      <c r="E47" s="6"/>
      <c r="F47" s="6"/>
      <c r="G47" s="6"/>
      <c r="H47" s="6"/>
      <c r="I47" s="6"/>
    </row>
  </sheetData>
  <sheetProtection selectLockedCells="1"/>
  <mergeCells count="1">
    <mergeCell ref="A18:I18"/>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7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A9B3D7-4DD4-4D26-8D17-D6476164C44B}">
  <sheetPr>
    <pageSetUpPr fitToPage="1"/>
  </sheetPr>
  <dimension ref="A1:I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8" t="s">
        <v>79</v>
      </c>
      <c r="I2" s="28"/>
    </row>
    <row r="3" spans="1:9" x14ac:dyDescent="0.25">
      <c r="A3" s="6" t="s">
        <v>4</v>
      </c>
      <c r="B3" s="28" t="s">
        <v>5</v>
      </c>
      <c r="C3" s="28"/>
      <c r="D3" s="28"/>
      <c r="E3" s="7"/>
      <c r="F3" s="6"/>
      <c r="G3" s="57" t="s">
        <v>6</v>
      </c>
      <c r="H3" s="29" t="s">
        <v>80</v>
      </c>
      <c r="I3" s="29"/>
    </row>
    <row r="4" spans="1:9" x14ac:dyDescent="0.25">
      <c r="A4" s="6" t="s">
        <v>8</v>
      </c>
      <c r="B4" s="28" t="s">
        <v>155</v>
      </c>
      <c r="C4" s="28"/>
      <c r="D4" s="28"/>
      <c r="E4" s="7"/>
      <c r="F4" s="6"/>
      <c r="G4" s="57" t="s">
        <v>10</v>
      </c>
      <c r="H4" s="28" t="s">
        <v>11</v>
      </c>
      <c r="I4" s="28"/>
    </row>
    <row r="5" spans="1:9" x14ac:dyDescent="0.25">
      <c r="A5" s="6" t="s">
        <v>12</v>
      </c>
      <c r="B5" s="28" t="s">
        <v>143</v>
      </c>
      <c r="C5" s="29"/>
      <c r="D5" s="29"/>
      <c r="E5" s="7"/>
      <c r="F5" s="6"/>
      <c r="G5" s="57" t="s">
        <v>14</v>
      </c>
      <c r="H5" s="29" t="s">
        <v>156</v>
      </c>
      <c r="I5" s="29"/>
    </row>
    <row r="6" spans="1:9" x14ac:dyDescent="0.25">
      <c r="A6" s="6"/>
      <c r="B6" s="6"/>
      <c r="C6" s="6"/>
      <c r="D6" s="6"/>
      <c r="E6" s="6"/>
      <c r="F6" s="6"/>
      <c r="G6" s="6"/>
      <c r="H6" s="6"/>
      <c r="I6" s="6"/>
    </row>
    <row r="7" spans="1:9" x14ac:dyDescent="0.25">
      <c r="A7" s="6"/>
      <c r="B7" s="6"/>
      <c r="C7" s="6" t="s">
        <v>131</v>
      </c>
      <c r="D7" s="6"/>
      <c r="E7" s="6"/>
      <c r="F7" s="6"/>
      <c r="G7" s="6"/>
      <c r="H7" s="6"/>
      <c r="I7" s="6"/>
    </row>
    <row r="8" spans="1:9" x14ac:dyDescent="0.25">
      <c r="A8" s="6" t="s">
        <v>16</v>
      </c>
      <c r="B8" s="6"/>
      <c r="C8" s="7"/>
      <c r="D8" s="7"/>
      <c r="E8" s="7"/>
      <c r="F8" s="7"/>
      <c r="G8" s="7"/>
      <c r="H8" s="7"/>
      <c r="I8" s="7"/>
    </row>
    <row r="9" spans="1:9" x14ac:dyDescent="0.25">
      <c r="A9" s="5" t="s">
        <v>157</v>
      </c>
      <c r="B9" s="6"/>
      <c r="C9" s="7"/>
      <c r="D9" s="7"/>
      <c r="E9" s="7"/>
      <c r="F9" s="7"/>
      <c r="G9" s="7"/>
      <c r="H9" s="7"/>
      <c r="I9" s="7"/>
    </row>
    <row r="10" spans="1:9" x14ac:dyDescent="0.25">
      <c r="A10" s="6" t="s">
        <v>18</v>
      </c>
      <c r="B10" s="6"/>
      <c r="C10" s="7"/>
      <c r="D10" s="7"/>
      <c r="E10" s="7"/>
      <c r="F10" s="7"/>
      <c r="G10" s="7"/>
      <c r="H10" s="7"/>
      <c r="I10" s="7"/>
    </row>
    <row r="11" spans="1:9" x14ac:dyDescent="0.25">
      <c r="A11" s="6" t="s">
        <v>19</v>
      </c>
      <c r="B11" s="6"/>
      <c r="C11" s="7"/>
      <c r="D11" s="7"/>
      <c r="E11" s="7"/>
      <c r="F11" s="7"/>
      <c r="G11" s="7"/>
      <c r="H11" s="7"/>
      <c r="I11" s="7"/>
    </row>
    <row r="12" spans="1:9" x14ac:dyDescent="0.25">
      <c r="A12" s="6" t="s">
        <v>20</v>
      </c>
      <c r="B12" s="6"/>
      <c r="C12" s="7"/>
      <c r="D12" s="7"/>
      <c r="E12" s="7"/>
      <c r="F12" s="7"/>
      <c r="G12" s="7"/>
      <c r="H12" s="7"/>
      <c r="I12" s="7"/>
    </row>
    <row r="13" spans="1:9" x14ac:dyDescent="0.25">
      <c r="A13" s="5" t="s">
        <v>158</v>
      </c>
      <c r="B13" s="6"/>
      <c r="C13" s="7"/>
      <c r="D13" s="7"/>
      <c r="E13" s="7"/>
      <c r="F13" s="7"/>
      <c r="G13" s="7"/>
      <c r="H13" s="7"/>
      <c r="I13" s="7"/>
    </row>
    <row r="14" spans="1:9" x14ac:dyDescent="0.25">
      <c r="A14" s="5" t="s">
        <v>22</v>
      </c>
      <c r="B14" s="6"/>
      <c r="C14" s="7"/>
      <c r="D14" s="7"/>
      <c r="E14" s="7"/>
      <c r="F14" s="7"/>
      <c r="G14" s="7"/>
      <c r="H14" s="7"/>
      <c r="I14" s="7"/>
    </row>
    <row r="15" spans="1:9" x14ac:dyDescent="0.25">
      <c r="A15" s="6"/>
      <c r="B15" s="6"/>
      <c r="C15" s="7"/>
      <c r="D15" s="7"/>
      <c r="E15" s="7"/>
      <c r="F15" s="7"/>
      <c r="G15" s="7"/>
      <c r="H15" s="7"/>
      <c r="I15" s="7"/>
    </row>
    <row r="16" spans="1:9" x14ac:dyDescent="0.25">
      <c r="A16" s="5" t="s">
        <v>23</v>
      </c>
      <c r="B16" s="6"/>
      <c r="C16" s="7"/>
      <c r="D16" s="7"/>
      <c r="E16" s="7"/>
      <c r="F16" s="7"/>
      <c r="G16" s="7"/>
      <c r="H16" s="7"/>
      <c r="I16" s="7"/>
    </row>
    <row r="17" spans="1:9" x14ac:dyDescent="0.25">
      <c r="A17" s="7" t="s">
        <v>159</v>
      </c>
      <c r="B17" s="7"/>
      <c r="C17" s="7"/>
      <c r="D17" s="7"/>
      <c r="E17" s="7"/>
      <c r="F17" s="7"/>
      <c r="G17" s="7"/>
      <c r="H17" s="7"/>
      <c r="I17" s="7"/>
    </row>
    <row r="18" spans="1:9" ht="13" x14ac:dyDescent="0.3">
      <c r="A18" s="119" t="s">
        <v>25</v>
      </c>
      <c r="B18" s="120"/>
      <c r="C18" s="120"/>
      <c r="D18" s="120"/>
      <c r="E18" s="120"/>
      <c r="F18" s="120"/>
      <c r="G18" s="120"/>
      <c r="H18" s="120"/>
      <c r="I18" s="121"/>
    </row>
    <row r="19" spans="1:9" x14ac:dyDescent="0.25">
      <c r="A19" s="59"/>
      <c r="B19" s="60"/>
      <c r="C19" s="61" t="s">
        <v>26</v>
      </c>
      <c r="D19" s="61" t="s">
        <v>27</v>
      </c>
      <c r="E19" s="61" t="s">
        <v>28</v>
      </c>
      <c r="F19" s="61" t="s">
        <v>29</v>
      </c>
      <c r="G19" s="61" t="s">
        <v>30</v>
      </c>
      <c r="H19" s="61" t="s">
        <v>31</v>
      </c>
      <c r="I19" s="61" t="s">
        <v>32</v>
      </c>
    </row>
    <row r="20" spans="1:9" x14ac:dyDescent="0.25">
      <c r="A20" s="59"/>
      <c r="B20" s="60"/>
      <c r="C20" s="62" t="s">
        <v>33</v>
      </c>
      <c r="D20" s="63" t="s">
        <v>33</v>
      </c>
      <c r="E20" s="62" t="s">
        <v>33</v>
      </c>
      <c r="F20" s="62" t="s">
        <v>33</v>
      </c>
      <c r="G20" s="62" t="s">
        <v>34</v>
      </c>
      <c r="H20" s="62" t="s">
        <v>34</v>
      </c>
      <c r="I20" s="62" t="s">
        <v>34</v>
      </c>
    </row>
    <row r="21" spans="1:9" x14ac:dyDescent="0.25">
      <c r="A21" s="59" t="s">
        <v>35</v>
      </c>
      <c r="B21" s="60"/>
      <c r="C21" s="64"/>
      <c r="D21" s="65"/>
      <c r="E21" s="65">
        <v>249400</v>
      </c>
      <c r="F21" s="65"/>
      <c r="G21" s="65"/>
      <c r="H21" s="65"/>
      <c r="I21" s="65"/>
    </row>
    <row r="22" spans="1:9" x14ac:dyDescent="0.25">
      <c r="A22" s="59" t="s">
        <v>36</v>
      </c>
      <c r="B22" s="60"/>
      <c r="C22" s="64">
        <v>0</v>
      </c>
      <c r="D22" s="65">
        <f t="shared" ref="D22:I22" si="0">C33</f>
        <v>0</v>
      </c>
      <c r="E22" s="65">
        <f t="shared" si="0"/>
        <v>0</v>
      </c>
      <c r="F22" s="65">
        <f t="shared" si="0"/>
        <v>0</v>
      </c>
      <c r="G22" s="65">
        <f t="shared" si="0"/>
        <v>0</v>
      </c>
      <c r="H22" s="65">
        <f t="shared" si="0"/>
        <v>0</v>
      </c>
      <c r="I22" s="65">
        <f t="shared" si="0"/>
        <v>0</v>
      </c>
    </row>
    <row r="23" spans="1:9" x14ac:dyDescent="0.25">
      <c r="A23" s="59" t="s">
        <v>37</v>
      </c>
      <c r="B23" s="60"/>
      <c r="C23" s="64"/>
      <c r="D23" s="65">
        <v>0</v>
      </c>
      <c r="E23" s="65">
        <v>25861</v>
      </c>
      <c r="F23" s="65">
        <v>102447</v>
      </c>
      <c r="G23" s="65">
        <v>121092</v>
      </c>
      <c r="H23" s="65"/>
      <c r="I23" s="65"/>
    </row>
    <row r="24" spans="1:9" x14ac:dyDescent="0.25">
      <c r="A24" s="59" t="s">
        <v>38</v>
      </c>
      <c r="B24" s="60"/>
      <c r="C24" s="64"/>
      <c r="D24" s="65">
        <v>0</v>
      </c>
      <c r="E24" s="65">
        <v>25861</v>
      </c>
      <c r="F24" s="64">
        <v>102447</v>
      </c>
      <c r="G24" s="65">
        <v>121092</v>
      </c>
      <c r="H24" s="65"/>
      <c r="I24" s="65"/>
    </row>
    <row r="25" spans="1:9" x14ac:dyDescent="0.25">
      <c r="A25" s="59"/>
      <c r="B25" s="60"/>
      <c r="C25" s="64"/>
      <c r="D25" s="65"/>
      <c r="E25" s="65"/>
      <c r="F25" s="65"/>
      <c r="G25" s="65"/>
      <c r="H25" s="65"/>
      <c r="I25" s="65"/>
    </row>
    <row r="26" spans="1:9" x14ac:dyDescent="0.25">
      <c r="A26" s="59" t="s">
        <v>39</v>
      </c>
      <c r="B26" s="29"/>
      <c r="C26" s="66"/>
      <c r="D26" s="66"/>
      <c r="E26" s="66"/>
      <c r="F26" s="66"/>
      <c r="G26" s="66"/>
      <c r="H26" s="66"/>
      <c r="I26" s="64"/>
    </row>
    <row r="27" spans="1:9" x14ac:dyDescent="0.25">
      <c r="A27" s="67" t="s">
        <v>40</v>
      </c>
      <c r="B27" s="60"/>
      <c r="C27" s="64"/>
      <c r="D27" s="68"/>
      <c r="E27" s="66"/>
      <c r="F27" s="66"/>
      <c r="G27" s="66"/>
      <c r="H27" s="66"/>
      <c r="I27" s="64"/>
    </row>
    <row r="28" spans="1:9" x14ac:dyDescent="0.25">
      <c r="A28" s="69"/>
      <c r="B28" s="70"/>
      <c r="C28" s="64">
        <v>0</v>
      </c>
      <c r="D28" s="65">
        <v>0</v>
      </c>
      <c r="E28" s="65">
        <v>0</v>
      </c>
      <c r="F28" s="65">
        <v>0</v>
      </c>
      <c r="G28" s="65"/>
      <c r="H28" s="65"/>
      <c r="I28" s="65"/>
    </row>
    <row r="29" spans="1:9" x14ac:dyDescent="0.25">
      <c r="A29" s="69"/>
      <c r="B29" s="70"/>
      <c r="C29" s="64"/>
      <c r="D29" s="65"/>
      <c r="E29" s="65"/>
      <c r="F29" s="65"/>
      <c r="G29" s="65"/>
      <c r="H29" s="65"/>
      <c r="I29" s="65"/>
    </row>
    <row r="30" spans="1:9" x14ac:dyDescent="0.25">
      <c r="A30" s="69"/>
      <c r="B30" s="70"/>
      <c r="C30" s="64"/>
      <c r="D30" s="65"/>
      <c r="E30" s="65"/>
      <c r="F30" s="65"/>
      <c r="G30" s="65"/>
      <c r="H30" s="65"/>
      <c r="I30" s="65"/>
    </row>
    <row r="31" spans="1:9" x14ac:dyDescent="0.25">
      <c r="A31" s="59" t="s">
        <v>41</v>
      </c>
      <c r="B31" s="60"/>
      <c r="C31" s="64">
        <f t="shared" ref="C31:I31" si="1">SUM(C28:C30)</f>
        <v>0</v>
      </c>
      <c r="D31" s="64">
        <f t="shared" si="1"/>
        <v>0</v>
      </c>
      <c r="E31" s="64">
        <f t="shared" si="1"/>
        <v>0</v>
      </c>
      <c r="F31" s="64">
        <f t="shared" si="1"/>
        <v>0</v>
      </c>
      <c r="G31" s="64">
        <f t="shared" si="1"/>
        <v>0</v>
      </c>
      <c r="H31" s="64">
        <f t="shared" si="1"/>
        <v>0</v>
      </c>
      <c r="I31" s="64">
        <f t="shared" si="1"/>
        <v>0</v>
      </c>
    </row>
    <row r="32" spans="1:9" x14ac:dyDescent="0.25">
      <c r="A32" s="59"/>
      <c r="B32" s="60"/>
      <c r="C32" s="64"/>
      <c r="D32" s="65"/>
      <c r="E32" s="65"/>
      <c r="F32" s="65"/>
      <c r="G32" s="65"/>
      <c r="H32" s="65"/>
      <c r="I32" s="65"/>
    </row>
    <row r="33" spans="1:9" x14ac:dyDescent="0.25">
      <c r="A33" s="59" t="s">
        <v>42</v>
      </c>
      <c r="B33" s="60"/>
      <c r="C33" s="64">
        <f>+C22+C23-C24+C31</f>
        <v>0</v>
      </c>
      <c r="D33" s="64">
        <f t="shared" ref="D33:I33" si="2">+D22+D23-D24+D31</f>
        <v>0</v>
      </c>
      <c r="E33" s="64">
        <f>+E22+E23-E24+E31</f>
        <v>0</v>
      </c>
      <c r="F33" s="64">
        <f t="shared" si="2"/>
        <v>0</v>
      </c>
      <c r="G33" s="64">
        <f>+G22+G23-G24+G31</f>
        <v>0</v>
      </c>
      <c r="H33" s="64">
        <f>+H22+H23-H24+H31</f>
        <v>0</v>
      </c>
      <c r="I33" s="64">
        <f t="shared" si="2"/>
        <v>0</v>
      </c>
    </row>
    <row r="34" spans="1:9" x14ac:dyDescent="0.25">
      <c r="A34" s="69"/>
      <c r="B34" s="70"/>
      <c r="C34" s="71"/>
      <c r="D34" s="72"/>
      <c r="E34" s="72"/>
      <c r="F34" s="65"/>
      <c r="G34" s="65"/>
      <c r="H34" s="65"/>
      <c r="I34" s="65"/>
    </row>
    <row r="35" spans="1:9" x14ac:dyDescent="0.25">
      <c r="A35" s="59" t="s">
        <v>43</v>
      </c>
      <c r="B35" s="60"/>
      <c r="C35" s="71"/>
      <c r="D35" s="72">
        <v>0</v>
      </c>
      <c r="E35" s="72">
        <v>115073</v>
      </c>
      <c r="F35" s="65">
        <v>92783</v>
      </c>
      <c r="G35" s="65"/>
      <c r="H35" s="65"/>
      <c r="I35" s="65"/>
    </row>
    <row r="36" spans="1:9" x14ac:dyDescent="0.25">
      <c r="A36" s="69"/>
      <c r="B36" s="70"/>
      <c r="C36" s="71"/>
      <c r="D36" s="72"/>
      <c r="E36" s="72"/>
      <c r="F36" s="65"/>
      <c r="G36" s="65"/>
      <c r="H36" s="65"/>
      <c r="I36" s="65"/>
    </row>
    <row r="37" spans="1:9" x14ac:dyDescent="0.25">
      <c r="A37" s="59" t="s">
        <v>44</v>
      </c>
      <c r="B37" s="73"/>
      <c r="C37" s="74">
        <f>C33-C35</f>
        <v>0</v>
      </c>
      <c r="D37" s="74">
        <f t="shared" ref="D37:I37" si="3">D33-D35</f>
        <v>0</v>
      </c>
      <c r="E37" s="74">
        <f t="shared" si="3"/>
        <v>-115073</v>
      </c>
      <c r="F37" s="75">
        <f t="shared" si="3"/>
        <v>-92783</v>
      </c>
      <c r="G37" s="75">
        <f t="shared" si="3"/>
        <v>0</v>
      </c>
      <c r="H37" s="75">
        <f t="shared" si="3"/>
        <v>0</v>
      </c>
      <c r="I37" s="75">
        <f t="shared" si="3"/>
        <v>0</v>
      </c>
    </row>
    <row r="38" spans="1:9" x14ac:dyDescent="0.25">
      <c r="A38" s="76"/>
      <c r="B38" s="76"/>
      <c r="C38" s="77"/>
      <c r="D38" s="77"/>
      <c r="E38" s="77"/>
      <c r="F38" s="77"/>
      <c r="G38" s="77"/>
      <c r="H38" s="77"/>
      <c r="I38" s="77"/>
    </row>
    <row r="39" spans="1:9" x14ac:dyDescent="0.25">
      <c r="A39" s="78" t="s">
        <v>45</v>
      </c>
      <c r="B39" s="28"/>
      <c r="C39" s="79"/>
      <c r="D39" s="79"/>
      <c r="E39" s="79"/>
      <c r="F39" s="79"/>
      <c r="G39" s="79"/>
      <c r="H39" s="79"/>
      <c r="I39" s="79"/>
    </row>
    <row r="40" spans="1:9" x14ac:dyDescent="0.25">
      <c r="A40" s="80" t="s">
        <v>46</v>
      </c>
      <c r="B40" s="70"/>
      <c r="C40" s="72"/>
      <c r="D40" s="72"/>
      <c r="E40" s="72"/>
      <c r="F40" s="72"/>
      <c r="G40" s="72"/>
      <c r="H40" s="72"/>
      <c r="I40" s="72"/>
    </row>
    <row r="41" spans="1:9" x14ac:dyDescent="0.25">
      <c r="A41" s="59"/>
      <c r="B41" s="60"/>
      <c r="C41" s="65"/>
      <c r="D41" s="65"/>
      <c r="E41" s="65"/>
      <c r="F41" s="65"/>
      <c r="G41" s="65"/>
      <c r="H41" s="65"/>
      <c r="I41" s="65"/>
    </row>
    <row r="42" spans="1:9" x14ac:dyDescent="0.25">
      <c r="A42" s="59" t="s">
        <v>47</v>
      </c>
      <c r="B42" s="60"/>
      <c r="C42" s="65"/>
      <c r="D42" s="65"/>
      <c r="E42" s="65"/>
      <c r="F42" s="65"/>
      <c r="G42" s="65"/>
      <c r="H42" s="65"/>
      <c r="I42" s="65"/>
    </row>
    <row r="43" spans="1:9" x14ac:dyDescent="0.25">
      <c r="A43" s="59"/>
      <c r="B43" s="60"/>
      <c r="C43" s="65"/>
      <c r="D43" s="65"/>
      <c r="E43" s="65"/>
      <c r="F43" s="65"/>
      <c r="G43" s="65"/>
      <c r="H43" s="65"/>
      <c r="I43" s="65"/>
    </row>
    <row r="44" spans="1:9" x14ac:dyDescent="0.25">
      <c r="A44" s="112" t="s">
        <v>48</v>
      </c>
      <c r="B44" s="73"/>
      <c r="C44" s="65"/>
      <c r="D44" s="65"/>
      <c r="E44" s="65"/>
      <c r="F44" s="65"/>
      <c r="G44" s="65"/>
      <c r="H44" s="65"/>
      <c r="I44" s="65"/>
    </row>
    <row r="45" spans="1:9" x14ac:dyDescent="0.25">
      <c r="A45" s="113" t="s">
        <v>49</v>
      </c>
      <c r="B45" s="114"/>
      <c r="C45" s="65"/>
      <c r="D45" s="65"/>
      <c r="E45" s="65"/>
      <c r="F45" s="65"/>
      <c r="G45" s="65"/>
      <c r="H45" s="65"/>
      <c r="I45" s="65"/>
    </row>
    <row r="46" spans="1:9" x14ac:dyDescent="0.25">
      <c r="A46" s="6"/>
      <c r="B46" s="6"/>
      <c r="C46" s="6"/>
      <c r="D46" s="6"/>
      <c r="E46" s="6"/>
      <c r="F46" s="6"/>
      <c r="G46" s="6"/>
      <c r="H46" s="6"/>
      <c r="I46" s="6"/>
    </row>
    <row r="47" spans="1:9" x14ac:dyDescent="0.25">
      <c r="A47" s="6"/>
      <c r="B47" s="6"/>
      <c r="C47" s="6"/>
      <c r="D47" s="6"/>
      <c r="E47" s="6"/>
      <c r="F47" s="6"/>
      <c r="G47" s="6"/>
      <c r="H47" s="6"/>
      <c r="I47" s="6"/>
    </row>
  </sheetData>
  <sheetProtection selectLockedCells="1"/>
  <mergeCells count="1">
    <mergeCell ref="A18:I18"/>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7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E8D6C-8D07-4AD3-AD4B-6E30A46B808C}">
  <sheetPr>
    <pageSetUpPr fitToPage="1"/>
  </sheetPr>
  <dimension ref="A1:I50"/>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8"/>
      <c r="I2" s="28"/>
    </row>
    <row r="3" spans="1:9" x14ac:dyDescent="0.25">
      <c r="A3" s="6" t="s">
        <v>4</v>
      </c>
      <c r="B3" s="28" t="s">
        <v>5</v>
      </c>
      <c r="C3" s="28"/>
      <c r="D3" s="28"/>
      <c r="E3" s="7"/>
      <c r="F3" s="6"/>
      <c r="G3" s="57" t="s">
        <v>6</v>
      </c>
      <c r="H3" s="29"/>
      <c r="I3" s="29"/>
    </row>
    <row r="4" spans="1:9" x14ac:dyDescent="0.25">
      <c r="A4" s="6" t="s">
        <v>8</v>
      </c>
      <c r="B4" s="26" t="s">
        <v>160</v>
      </c>
      <c r="C4" s="28"/>
      <c r="D4" s="28"/>
      <c r="E4" s="7"/>
      <c r="F4" s="6"/>
      <c r="G4" s="57" t="s">
        <v>10</v>
      </c>
      <c r="H4" s="28" t="s">
        <v>11</v>
      </c>
      <c r="I4" s="28"/>
    </row>
    <row r="5" spans="1:9" x14ac:dyDescent="0.25">
      <c r="A5" s="6" t="s">
        <v>12</v>
      </c>
      <c r="B5" s="26" t="s">
        <v>161</v>
      </c>
      <c r="C5" s="29"/>
      <c r="D5" s="29"/>
      <c r="E5" s="7"/>
      <c r="F5" s="6"/>
      <c r="G5" s="57" t="s">
        <v>14</v>
      </c>
      <c r="H5" s="29" t="s">
        <v>162</v>
      </c>
      <c r="I5" s="29"/>
    </row>
    <row r="6" spans="1:9" x14ac:dyDescent="0.25">
      <c r="A6" s="6"/>
      <c r="B6" s="6"/>
      <c r="C6" s="6"/>
      <c r="D6" s="6"/>
      <c r="E6" s="6"/>
      <c r="F6" s="6"/>
      <c r="G6" s="6"/>
      <c r="H6" s="6"/>
      <c r="I6" s="6"/>
    </row>
    <row r="7" spans="1:9" x14ac:dyDescent="0.25">
      <c r="A7" s="6"/>
      <c r="B7" s="6"/>
      <c r="C7" s="6" t="s">
        <v>131</v>
      </c>
      <c r="D7" s="6"/>
      <c r="E7" s="6"/>
      <c r="F7" s="6"/>
      <c r="G7" s="6"/>
      <c r="H7" s="6"/>
      <c r="I7" s="6"/>
    </row>
    <row r="8" spans="1:9" x14ac:dyDescent="0.25">
      <c r="A8" s="6" t="s">
        <v>16</v>
      </c>
      <c r="B8" s="6"/>
      <c r="C8" s="7"/>
      <c r="D8" s="7"/>
      <c r="E8" s="7"/>
      <c r="F8" s="7"/>
      <c r="G8" s="7"/>
      <c r="H8" s="7"/>
      <c r="I8" s="7"/>
    </row>
    <row r="9" spans="1:9" x14ac:dyDescent="0.25">
      <c r="A9" s="5" t="s">
        <v>163</v>
      </c>
      <c r="B9" s="6"/>
      <c r="C9" s="7"/>
      <c r="D9" s="7"/>
      <c r="E9" s="7"/>
      <c r="F9" s="7"/>
      <c r="G9" s="7"/>
      <c r="H9" s="7"/>
      <c r="I9" s="7"/>
    </row>
    <row r="10" spans="1:9" x14ac:dyDescent="0.25">
      <c r="A10" s="5" t="s">
        <v>164</v>
      </c>
      <c r="B10" s="6"/>
      <c r="C10" s="7"/>
      <c r="D10" s="7"/>
      <c r="E10" s="7"/>
      <c r="F10" s="7"/>
      <c r="G10" s="7"/>
      <c r="H10" s="7"/>
      <c r="I10" s="7"/>
    </row>
    <row r="11" spans="1:9" x14ac:dyDescent="0.25">
      <c r="A11" s="6" t="s">
        <v>18</v>
      </c>
      <c r="B11" s="6"/>
      <c r="C11" s="7"/>
      <c r="D11" s="7"/>
      <c r="E11" s="7"/>
      <c r="F11" s="7"/>
      <c r="G11" s="7"/>
      <c r="H11" s="7"/>
      <c r="I11" s="7"/>
    </row>
    <row r="12" spans="1:9" x14ac:dyDescent="0.25">
      <c r="A12" s="6" t="s">
        <v>19</v>
      </c>
      <c r="B12" s="6"/>
      <c r="C12" s="7"/>
      <c r="D12" s="7"/>
      <c r="E12" s="7"/>
      <c r="F12" s="7"/>
      <c r="G12" s="7"/>
      <c r="H12" s="7"/>
      <c r="I12" s="7"/>
    </row>
    <row r="13" spans="1:9" x14ac:dyDescent="0.25">
      <c r="A13" s="6" t="s">
        <v>20</v>
      </c>
      <c r="B13" s="6"/>
      <c r="C13" s="7"/>
      <c r="D13" s="7"/>
      <c r="E13" s="7"/>
      <c r="F13" s="7"/>
      <c r="G13" s="7"/>
      <c r="H13" s="7"/>
      <c r="I13" s="7"/>
    </row>
    <row r="14" spans="1:9" x14ac:dyDescent="0.25">
      <c r="A14" s="5" t="s">
        <v>165</v>
      </c>
      <c r="B14" s="6"/>
      <c r="C14" s="7"/>
      <c r="D14" s="7"/>
      <c r="E14" s="7"/>
      <c r="F14" s="7"/>
      <c r="G14" s="7"/>
      <c r="H14" s="7"/>
      <c r="I14" s="7"/>
    </row>
    <row r="15" spans="1:9" x14ac:dyDescent="0.25">
      <c r="A15" s="5" t="s">
        <v>22</v>
      </c>
      <c r="B15" s="6"/>
      <c r="C15" s="7"/>
      <c r="D15" s="7"/>
      <c r="E15" s="7"/>
      <c r="F15" s="7"/>
      <c r="G15" s="7"/>
      <c r="H15" s="7"/>
      <c r="I15" s="7"/>
    </row>
    <row r="16" spans="1:9" x14ac:dyDescent="0.25">
      <c r="A16" s="6"/>
      <c r="B16" s="6"/>
      <c r="C16" s="7"/>
      <c r="D16" s="7"/>
      <c r="E16" s="7"/>
      <c r="F16" s="7"/>
      <c r="G16" s="7"/>
      <c r="H16" s="7"/>
      <c r="I16" s="7"/>
    </row>
    <row r="17" spans="1:9" x14ac:dyDescent="0.25">
      <c r="A17" s="5" t="s">
        <v>23</v>
      </c>
      <c r="B17" s="6"/>
      <c r="C17" s="7"/>
      <c r="D17" s="7"/>
      <c r="E17" s="7"/>
      <c r="F17" s="7"/>
      <c r="G17" s="7"/>
      <c r="H17" s="7"/>
      <c r="I17" s="7"/>
    </row>
    <row r="18" spans="1:9" x14ac:dyDescent="0.25">
      <c r="A18" s="7"/>
      <c r="B18" s="7"/>
      <c r="C18" s="7"/>
      <c r="D18" s="7"/>
      <c r="E18" s="7"/>
      <c r="F18" s="7"/>
      <c r="G18" s="7"/>
      <c r="H18" s="7"/>
      <c r="I18" s="7"/>
    </row>
    <row r="19" spans="1:9" ht="13" x14ac:dyDescent="0.3">
      <c r="A19" s="119" t="s">
        <v>25</v>
      </c>
      <c r="B19" s="120"/>
      <c r="C19" s="120"/>
      <c r="D19" s="120"/>
      <c r="E19" s="120"/>
      <c r="F19" s="120"/>
      <c r="G19" s="120"/>
      <c r="H19" s="120"/>
      <c r="I19" s="121"/>
    </row>
    <row r="20" spans="1:9" x14ac:dyDescent="0.25">
      <c r="A20" s="59"/>
      <c r="B20" s="60"/>
      <c r="C20" s="61" t="s">
        <v>26</v>
      </c>
      <c r="D20" s="61" t="s">
        <v>27</v>
      </c>
      <c r="E20" s="61" t="s">
        <v>28</v>
      </c>
      <c r="F20" s="61" t="s">
        <v>29</v>
      </c>
      <c r="G20" s="61" t="s">
        <v>30</v>
      </c>
      <c r="H20" s="61" t="s">
        <v>31</v>
      </c>
      <c r="I20" s="61" t="s">
        <v>32</v>
      </c>
    </row>
    <row r="21" spans="1:9" x14ac:dyDescent="0.25">
      <c r="A21" s="59"/>
      <c r="B21" s="60"/>
      <c r="C21" s="62" t="s">
        <v>33</v>
      </c>
      <c r="D21" s="63" t="s">
        <v>33</v>
      </c>
      <c r="E21" s="62" t="s">
        <v>33</v>
      </c>
      <c r="F21" s="62" t="s">
        <v>33</v>
      </c>
      <c r="G21" s="62" t="s">
        <v>34</v>
      </c>
      <c r="H21" s="62" t="s">
        <v>34</v>
      </c>
      <c r="I21" s="62" t="s">
        <v>34</v>
      </c>
    </row>
    <row r="22" spans="1:9" x14ac:dyDescent="0.25">
      <c r="A22" s="59" t="s">
        <v>35</v>
      </c>
      <c r="B22" s="60"/>
      <c r="C22" s="64"/>
      <c r="D22" s="65"/>
      <c r="E22" s="65">
        <v>155100</v>
      </c>
      <c r="F22" s="65"/>
      <c r="G22" s="65"/>
      <c r="H22" s="65"/>
      <c r="I22" s="65"/>
    </row>
    <row r="23" spans="1:9" x14ac:dyDescent="0.25">
      <c r="A23" s="59" t="s">
        <v>36</v>
      </c>
      <c r="B23" s="60"/>
      <c r="C23" s="64">
        <v>0</v>
      </c>
      <c r="D23" s="65">
        <f t="shared" ref="D23:I23" si="0">C34</f>
        <v>0</v>
      </c>
      <c r="E23" s="65">
        <f t="shared" si="0"/>
        <v>0</v>
      </c>
      <c r="F23" s="65">
        <f t="shared" si="0"/>
        <v>0</v>
      </c>
      <c r="G23" s="65">
        <f t="shared" si="0"/>
        <v>0</v>
      </c>
      <c r="H23" s="65">
        <f t="shared" si="0"/>
        <v>0</v>
      </c>
      <c r="I23" s="65">
        <f t="shared" si="0"/>
        <v>0</v>
      </c>
    </row>
    <row r="24" spans="1:9" x14ac:dyDescent="0.25">
      <c r="A24" s="59" t="s">
        <v>37</v>
      </c>
      <c r="B24" s="60"/>
      <c r="C24" s="64"/>
      <c r="D24" s="65">
        <v>0</v>
      </c>
      <c r="E24" s="65">
        <v>0</v>
      </c>
      <c r="F24" s="65">
        <v>7199</v>
      </c>
      <c r="G24" s="65">
        <v>147901</v>
      </c>
      <c r="H24" s="65"/>
      <c r="I24" s="65"/>
    </row>
    <row r="25" spans="1:9" x14ac:dyDescent="0.25">
      <c r="A25" s="59" t="s">
        <v>38</v>
      </c>
      <c r="B25" s="60"/>
      <c r="C25" s="64"/>
      <c r="D25" s="65">
        <v>0</v>
      </c>
      <c r="E25" s="65">
        <v>0</v>
      </c>
      <c r="F25" s="64">
        <v>7199</v>
      </c>
      <c r="G25" s="65">
        <v>147901</v>
      </c>
      <c r="H25" s="65"/>
      <c r="I25" s="65"/>
    </row>
    <row r="26" spans="1:9" x14ac:dyDescent="0.25">
      <c r="A26" s="59"/>
      <c r="B26" s="60"/>
      <c r="C26" s="64"/>
      <c r="D26" s="65"/>
      <c r="E26" s="65"/>
      <c r="F26" s="65"/>
      <c r="G26" s="65"/>
      <c r="H26" s="65"/>
      <c r="I26" s="65"/>
    </row>
    <row r="27" spans="1:9" x14ac:dyDescent="0.25">
      <c r="A27" s="59" t="s">
        <v>39</v>
      </c>
      <c r="B27" s="29"/>
      <c r="C27" s="66"/>
      <c r="D27" s="66"/>
      <c r="E27" s="66"/>
      <c r="F27" s="66"/>
      <c r="G27" s="66"/>
      <c r="H27" s="66"/>
      <c r="I27" s="64"/>
    </row>
    <row r="28" spans="1:9" x14ac:dyDescent="0.25">
      <c r="A28" s="67" t="s">
        <v>40</v>
      </c>
      <c r="B28" s="60"/>
      <c r="C28" s="64"/>
      <c r="D28" s="68"/>
      <c r="E28" s="66"/>
      <c r="F28" s="66"/>
      <c r="G28" s="66"/>
      <c r="H28" s="66"/>
      <c r="I28" s="64"/>
    </row>
    <row r="29" spans="1:9" x14ac:dyDescent="0.25">
      <c r="A29" s="69"/>
      <c r="B29" s="70"/>
      <c r="C29" s="64">
        <v>0</v>
      </c>
      <c r="D29" s="65">
        <v>0</v>
      </c>
      <c r="E29" s="65">
        <v>0</v>
      </c>
      <c r="F29" s="65">
        <v>0</v>
      </c>
      <c r="G29" s="65"/>
      <c r="H29" s="65"/>
      <c r="I29" s="65"/>
    </row>
    <row r="30" spans="1:9" x14ac:dyDescent="0.25">
      <c r="A30" s="69"/>
      <c r="B30" s="70"/>
      <c r="C30" s="64"/>
      <c r="D30" s="65"/>
      <c r="E30" s="65"/>
      <c r="F30" s="65"/>
      <c r="G30" s="65"/>
      <c r="H30" s="65"/>
      <c r="I30" s="65"/>
    </row>
    <row r="31" spans="1:9" x14ac:dyDescent="0.25">
      <c r="A31" s="69"/>
      <c r="B31" s="70"/>
      <c r="C31" s="64"/>
      <c r="D31" s="65"/>
      <c r="E31" s="65"/>
      <c r="F31" s="65"/>
      <c r="G31" s="65"/>
      <c r="H31" s="65"/>
      <c r="I31" s="65"/>
    </row>
    <row r="32" spans="1:9" x14ac:dyDescent="0.25">
      <c r="A32" s="59" t="s">
        <v>41</v>
      </c>
      <c r="B32" s="60"/>
      <c r="C32" s="64">
        <f t="shared" ref="C32:I32" si="1">SUM(C29:C31)</f>
        <v>0</v>
      </c>
      <c r="D32" s="64">
        <f t="shared" si="1"/>
        <v>0</v>
      </c>
      <c r="E32" s="64">
        <f t="shared" si="1"/>
        <v>0</v>
      </c>
      <c r="F32" s="64">
        <f t="shared" si="1"/>
        <v>0</v>
      </c>
      <c r="G32" s="64">
        <f t="shared" si="1"/>
        <v>0</v>
      </c>
      <c r="H32" s="64">
        <f t="shared" si="1"/>
        <v>0</v>
      </c>
      <c r="I32" s="64">
        <f t="shared" si="1"/>
        <v>0</v>
      </c>
    </row>
    <row r="33" spans="1:9" x14ac:dyDescent="0.25">
      <c r="A33" s="59"/>
      <c r="B33" s="60"/>
      <c r="C33" s="64"/>
      <c r="D33" s="65"/>
      <c r="E33" s="65"/>
      <c r="F33" s="65"/>
      <c r="G33" s="65"/>
      <c r="H33" s="65"/>
      <c r="I33" s="65"/>
    </row>
    <row r="34" spans="1:9" x14ac:dyDescent="0.25">
      <c r="A34" s="59" t="s">
        <v>42</v>
      </c>
      <c r="B34" s="60"/>
      <c r="C34" s="64">
        <f>+C23+C24-C25+C32</f>
        <v>0</v>
      </c>
      <c r="D34" s="64">
        <f t="shared" ref="D34:I34" si="2">+D23+D24-D25+D32</f>
        <v>0</v>
      </c>
      <c r="E34" s="64">
        <f>+E23+E24-E25+E32</f>
        <v>0</v>
      </c>
      <c r="F34" s="64">
        <f t="shared" si="2"/>
        <v>0</v>
      </c>
      <c r="G34" s="64">
        <f>+G23+G24-G25+G32</f>
        <v>0</v>
      </c>
      <c r="H34" s="64">
        <f>+H23+H24-H25+H32</f>
        <v>0</v>
      </c>
      <c r="I34" s="64">
        <f t="shared" si="2"/>
        <v>0</v>
      </c>
    </row>
    <row r="35" spans="1:9" x14ac:dyDescent="0.25">
      <c r="A35" s="69"/>
      <c r="B35" s="70"/>
      <c r="C35" s="71"/>
      <c r="D35" s="72"/>
      <c r="E35" s="72"/>
      <c r="F35" s="65"/>
      <c r="G35" s="65"/>
      <c r="H35" s="65"/>
      <c r="I35" s="65"/>
    </row>
    <row r="36" spans="1:9" x14ac:dyDescent="0.25">
      <c r="A36" s="59" t="s">
        <v>43</v>
      </c>
      <c r="B36" s="60"/>
      <c r="C36" s="71"/>
      <c r="D36" s="72">
        <v>0</v>
      </c>
      <c r="E36" s="72">
        <v>7199</v>
      </c>
      <c r="F36" s="65">
        <v>0</v>
      </c>
      <c r="G36" s="65"/>
      <c r="H36" s="65"/>
      <c r="I36" s="65"/>
    </row>
    <row r="37" spans="1:9" x14ac:dyDescent="0.25">
      <c r="A37" s="69"/>
      <c r="B37" s="70"/>
      <c r="C37" s="71"/>
      <c r="D37" s="72"/>
      <c r="E37" s="72"/>
      <c r="F37" s="65"/>
      <c r="G37" s="65"/>
      <c r="H37" s="65"/>
      <c r="I37" s="65"/>
    </row>
    <row r="38" spans="1:9" x14ac:dyDescent="0.25">
      <c r="A38" s="59" t="s">
        <v>44</v>
      </c>
      <c r="B38" s="73"/>
      <c r="C38" s="74">
        <f>C34-C36</f>
        <v>0</v>
      </c>
      <c r="D38" s="74">
        <f t="shared" ref="D38:I38" si="3">D34-D36</f>
        <v>0</v>
      </c>
      <c r="E38" s="74">
        <f t="shared" si="3"/>
        <v>-7199</v>
      </c>
      <c r="F38" s="75">
        <f t="shared" si="3"/>
        <v>0</v>
      </c>
      <c r="G38" s="75">
        <f t="shared" si="3"/>
        <v>0</v>
      </c>
      <c r="H38" s="75">
        <f t="shared" si="3"/>
        <v>0</v>
      </c>
      <c r="I38" s="75">
        <f t="shared" si="3"/>
        <v>0</v>
      </c>
    </row>
    <row r="39" spans="1:9" x14ac:dyDescent="0.25">
      <c r="A39" s="76"/>
      <c r="B39" s="76"/>
      <c r="C39" s="77"/>
      <c r="D39" s="77"/>
      <c r="E39" s="77"/>
      <c r="F39" s="77"/>
      <c r="G39" s="77"/>
      <c r="H39" s="77"/>
      <c r="I39" s="77"/>
    </row>
    <row r="40" spans="1:9" x14ac:dyDescent="0.25">
      <c r="A40" s="78" t="s">
        <v>45</v>
      </c>
      <c r="B40" s="28"/>
      <c r="C40" s="79"/>
      <c r="D40" s="79"/>
      <c r="E40" s="79"/>
      <c r="F40" s="79"/>
      <c r="G40" s="79"/>
      <c r="H40" s="79"/>
      <c r="I40" s="79"/>
    </row>
    <row r="41" spans="1:9" x14ac:dyDescent="0.25">
      <c r="A41" s="80" t="s">
        <v>46</v>
      </c>
      <c r="B41" s="70"/>
      <c r="C41" s="72"/>
      <c r="D41" s="72"/>
      <c r="E41" s="72"/>
      <c r="F41" s="72"/>
      <c r="G41" s="72"/>
      <c r="H41" s="72"/>
      <c r="I41" s="72"/>
    </row>
    <row r="42" spans="1:9" x14ac:dyDescent="0.25">
      <c r="A42" s="59"/>
      <c r="B42" s="60"/>
      <c r="C42" s="65"/>
      <c r="D42" s="65"/>
      <c r="E42" s="65"/>
      <c r="F42" s="65"/>
      <c r="G42" s="65"/>
      <c r="H42" s="65"/>
      <c r="I42" s="65"/>
    </row>
    <row r="43" spans="1:9" x14ac:dyDescent="0.25">
      <c r="A43" s="59" t="s">
        <v>47</v>
      </c>
      <c r="B43" s="60"/>
      <c r="C43" s="65"/>
      <c r="D43" s="65"/>
      <c r="E43" s="65"/>
      <c r="F43" s="65"/>
      <c r="G43" s="65"/>
      <c r="H43" s="65"/>
      <c r="I43" s="65"/>
    </row>
    <row r="44" spans="1:9" x14ac:dyDescent="0.25">
      <c r="A44" s="59"/>
      <c r="B44" s="60"/>
      <c r="C44" s="65"/>
      <c r="D44" s="65"/>
      <c r="E44" s="65"/>
      <c r="F44" s="65"/>
      <c r="G44" s="65"/>
      <c r="H44" s="65"/>
      <c r="I44" s="65"/>
    </row>
    <row r="45" spans="1:9" x14ac:dyDescent="0.25">
      <c r="A45" s="112" t="s">
        <v>48</v>
      </c>
      <c r="B45" s="73"/>
      <c r="C45" s="65"/>
      <c r="D45" s="65"/>
      <c r="E45" s="65"/>
      <c r="F45" s="65"/>
      <c r="G45" s="65"/>
      <c r="H45" s="65"/>
      <c r="I45" s="65"/>
    </row>
    <row r="46" spans="1:9" x14ac:dyDescent="0.25">
      <c r="A46" s="113" t="s">
        <v>49</v>
      </c>
      <c r="B46" s="114"/>
      <c r="C46" s="65"/>
      <c r="D46" s="65"/>
      <c r="E46" s="65"/>
      <c r="F46" s="65"/>
      <c r="G46" s="65"/>
      <c r="H46" s="65"/>
      <c r="I46" s="65"/>
    </row>
    <row r="47" spans="1:9" x14ac:dyDescent="0.25">
      <c r="A47" s="6"/>
      <c r="B47" s="6"/>
      <c r="C47" s="6"/>
      <c r="D47" s="6"/>
      <c r="E47" s="6"/>
      <c r="F47" s="6"/>
      <c r="G47" s="6"/>
      <c r="H47" s="6"/>
      <c r="I47" s="6"/>
    </row>
    <row r="50" spans="2:2" x14ac:dyDescent="0.25">
      <c r="B50" t="s">
        <v>154</v>
      </c>
    </row>
  </sheetData>
  <sheetProtection selectLockedCells="1"/>
  <mergeCells count="1">
    <mergeCell ref="A19:I19"/>
  </mergeCells>
  <printOptions horizontalCentered="1"/>
  <pageMargins left="0.75" right="0.75" top="0.6" bottom="0.55000000000000004" header="0.28000000000000003" footer="0.16"/>
  <pageSetup scale="84"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7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D6EF7C-1FFF-4287-A7A3-CE8AA8E18C05}">
  <sheetPr>
    <pageSetUpPr fitToPage="1"/>
  </sheetPr>
  <dimension ref="A1:I47"/>
  <sheetViews>
    <sheetView zoomScaleNormal="100" workbookViewId="0">
      <selection activeCell="B5" sqref="B5"/>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8" t="s">
        <v>630</v>
      </c>
      <c r="I2" s="28"/>
    </row>
    <row r="3" spans="1:9" x14ac:dyDescent="0.25">
      <c r="A3" s="6" t="s">
        <v>4</v>
      </c>
      <c r="B3" s="28" t="s">
        <v>5</v>
      </c>
      <c r="C3" s="28"/>
      <c r="D3" s="28"/>
      <c r="E3" s="7"/>
      <c r="F3" s="6"/>
      <c r="G3" s="57" t="s">
        <v>6</v>
      </c>
      <c r="H3" s="29" t="s">
        <v>631</v>
      </c>
      <c r="I3" s="29"/>
    </row>
    <row r="4" spans="1:9" x14ac:dyDescent="0.25">
      <c r="A4" s="6" t="s">
        <v>8</v>
      </c>
      <c r="B4" s="28" t="s">
        <v>632</v>
      </c>
      <c r="C4" s="28"/>
      <c r="D4" s="28"/>
      <c r="E4" s="7"/>
      <c r="F4" s="6"/>
      <c r="G4" s="57" t="s">
        <v>10</v>
      </c>
      <c r="H4" s="28" t="s">
        <v>11</v>
      </c>
      <c r="I4" s="28"/>
    </row>
    <row r="5" spans="1:9" x14ac:dyDescent="0.25">
      <c r="A5" s="6" t="s">
        <v>12</v>
      </c>
      <c r="B5" s="28" t="s">
        <v>633</v>
      </c>
      <c r="C5" s="28"/>
      <c r="D5" s="28"/>
      <c r="E5" s="7"/>
      <c r="F5" s="6"/>
      <c r="G5" s="57" t="s">
        <v>14</v>
      </c>
      <c r="H5" s="29" t="s">
        <v>166</v>
      </c>
      <c r="I5" s="29"/>
    </row>
    <row r="6" spans="1:9" x14ac:dyDescent="0.25">
      <c r="A6" s="6"/>
      <c r="B6" s="6"/>
      <c r="C6" s="6"/>
      <c r="D6" s="6"/>
      <c r="E6" s="6"/>
      <c r="F6" s="6"/>
      <c r="G6" s="6"/>
      <c r="H6" s="6"/>
      <c r="I6" s="6"/>
    </row>
    <row r="7" spans="1:9" x14ac:dyDescent="0.25">
      <c r="A7" s="6"/>
      <c r="B7" s="6"/>
      <c r="C7" s="6" t="s">
        <v>131</v>
      </c>
      <c r="D7" s="6"/>
      <c r="E7" s="6"/>
      <c r="F7" s="6"/>
      <c r="G7" s="6"/>
      <c r="H7" s="6"/>
      <c r="I7" s="6"/>
    </row>
    <row r="8" spans="1:9" x14ac:dyDescent="0.25">
      <c r="A8" s="6" t="s">
        <v>16</v>
      </c>
      <c r="B8" s="6"/>
      <c r="C8" s="7"/>
      <c r="D8" s="7"/>
      <c r="E8" s="7"/>
      <c r="F8" s="7"/>
      <c r="G8" s="7"/>
      <c r="H8" s="7"/>
      <c r="I8" s="7"/>
    </row>
    <row r="9" spans="1:9" x14ac:dyDescent="0.25">
      <c r="A9" s="5" t="s">
        <v>167</v>
      </c>
      <c r="B9" s="6"/>
      <c r="C9" s="7"/>
      <c r="D9" s="7"/>
      <c r="E9" s="7"/>
      <c r="F9" s="7"/>
      <c r="G9" s="7"/>
      <c r="H9" s="7"/>
      <c r="I9" s="7"/>
    </row>
    <row r="10" spans="1:9" x14ac:dyDescent="0.25">
      <c r="A10" s="6" t="s">
        <v>18</v>
      </c>
      <c r="B10" s="6"/>
      <c r="C10" s="7"/>
      <c r="D10" s="7"/>
      <c r="E10" s="7"/>
      <c r="F10" s="7"/>
      <c r="G10" s="7"/>
      <c r="H10" s="7"/>
      <c r="I10" s="7"/>
    </row>
    <row r="11" spans="1:9" x14ac:dyDescent="0.25">
      <c r="A11" s="6" t="s">
        <v>19</v>
      </c>
      <c r="B11" s="6"/>
      <c r="C11" s="7"/>
      <c r="D11" s="7"/>
      <c r="E11" s="7"/>
      <c r="F11" s="7"/>
      <c r="G11" s="7"/>
      <c r="H11" s="7"/>
      <c r="I11" s="7"/>
    </row>
    <row r="12" spans="1:9" x14ac:dyDescent="0.25">
      <c r="A12" s="6" t="s">
        <v>20</v>
      </c>
      <c r="B12" s="6"/>
      <c r="C12" s="7"/>
      <c r="D12" s="7"/>
      <c r="E12" s="7"/>
      <c r="F12" s="7"/>
      <c r="G12" s="7"/>
      <c r="H12" s="7"/>
      <c r="I12" s="7"/>
    </row>
    <row r="13" spans="1:9" x14ac:dyDescent="0.25">
      <c r="A13" s="5" t="s">
        <v>168</v>
      </c>
      <c r="B13" s="6"/>
      <c r="C13" s="7"/>
      <c r="D13" s="7"/>
      <c r="E13" s="7"/>
      <c r="F13" s="7"/>
      <c r="G13" s="7"/>
      <c r="H13" s="7"/>
      <c r="I13" s="7"/>
    </row>
    <row r="14" spans="1:9" x14ac:dyDescent="0.25">
      <c r="A14" s="5" t="s">
        <v>22</v>
      </c>
      <c r="B14" s="6"/>
      <c r="C14" s="7"/>
      <c r="D14" s="7"/>
      <c r="E14" s="7"/>
      <c r="F14" s="7"/>
      <c r="G14" s="7"/>
      <c r="H14" s="7"/>
      <c r="I14" s="7"/>
    </row>
    <row r="15" spans="1:9" x14ac:dyDescent="0.25">
      <c r="A15" s="6"/>
      <c r="B15" s="6"/>
      <c r="C15" s="7"/>
      <c r="D15" s="7"/>
      <c r="E15" s="7"/>
      <c r="F15" s="7"/>
      <c r="G15" s="7"/>
      <c r="H15" s="7"/>
      <c r="I15" s="7"/>
    </row>
    <row r="16" spans="1:9" x14ac:dyDescent="0.25">
      <c r="A16" s="5" t="s">
        <v>23</v>
      </c>
      <c r="B16" s="6"/>
      <c r="C16" s="7"/>
      <c r="D16" s="7"/>
      <c r="E16" s="7"/>
      <c r="F16" s="7"/>
      <c r="G16" s="7"/>
      <c r="H16" s="7"/>
      <c r="I16" s="7"/>
    </row>
    <row r="17" spans="1:9" x14ac:dyDescent="0.25">
      <c r="A17" s="7"/>
      <c r="B17" s="7"/>
      <c r="C17" s="7"/>
      <c r="D17" s="7"/>
      <c r="E17" s="7"/>
      <c r="F17" s="7"/>
      <c r="G17" s="7"/>
      <c r="H17" s="7"/>
      <c r="I17" s="7"/>
    </row>
    <row r="18" spans="1:9" ht="13" x14ac:dyDescent="0.3">
      <c r="A18" s="119" t="s">
        <v>25</v>
      </c>
      <c r="B18" s="120"/>
      <c r="C18" s="120"/>
      <c r="D18" s="120"/>
      <c r="E18" s="120"/>
      <c r="F18" s="120"/>
      <c r="G18" s="120"/>
      <c r="H18" s="120"/>
      <c r="I18" s="121"/>
    </row>
    <row r="19" spans="1:9" x14ac:dyDescent="0.25">
      <c r="A19" s="59"/>
      <c r="B19" s="60"/>
      <c r="C19" s="61" t="s">
        <v>26</v>
      </c>
      <c r="D19" s="61" t="s">
        <v>27</v>
      </c>
      <c r="E19" s="61" t="s">
        <v>28</v>
      </c>
      <c r="F19" s="61" t="s">
        <v>29</v>
      </c>
      <c r="G19" s="61" t="s">
        <v>30</v>
      </c>
      <c r="H19" s="61" t="s">
        <v>31</v>
      </c>
      <c r="I19" s="61" t="s">
        <v>32</v>
      </c>
    </row>
    <row r="20" spans="1:9" x14ac:dyDescent="0.25">
      <c r="A20" s="59"/>
      <c r="B20" s="60"/>
      <c r="C20" s="62" t="s">
        <v>33</v>
      </c>
      <c r="D20" s="63" t="s">
        <v>33</v>
      </c>
      <c r="E20" s="62" t="s">
        <v>33</v>
      </c>
      <c r="F20" s="62" t="s">
        <v>33</v>
      </c>
      <c r="G20" s="62" t="s">
        <v>34</v>
      </c>
      <c r="H20" s="62" t="s">
        <v>34</v>
      </c>
      <c r="I20" s="62" t="s">
        <v>34</v>
      </c>
    </row>
    <row r="21" spans="1:9" x14ac:dyDescent="0.25">
      <c r="A21" s="59" t="s">
        <v>35</v>
      </c>
      <c r="B21" s="60"/>
      <c r="C21" s="64"/>
      <c r="D21" s="65"/>
      <c r="E21" s="65">
        <v>500000</v>
      </c>
      <c r="F21" s="65"/>
      <c r="G21" s="65"/>
      <c r="H21" s="65"/>
      <c r="I21" s="65"/>
    </row>
    <row r="22" spans="1:9" x14ac:dyDescent="0.25">
      <c r="A22" s="59" t="s">
        <v>36</v>
      </c>
      <c r="B22" s="60"/>
      <c r="C22" s="64">
        <v>0</v>
      </c>
      <c r="D22" s="65">
        <f t="shared" ref="D22:I22" si="0">C33</f>
        <v>0</v>
      </c>
      <c r="E22" s="65">
        <f t="shared" si="0"/>
        <v>0</v>
      </c>
      <c r="F22" s="65">
        <f t="shared" si="0"/>
        <v>34351</v>
      </c>
      <c r="G22" s="65">
        <f t="shared" si="0"/>
        <v>5000</v>
      </c>
      <c r="H22" s="65">
        <f t="shared" si="0"/>
        <v>0</v>
      </c>
      <c r="I22" s="65">
        <f t="shared" si="0"/>
        <v>0</v>
      </c>
    </row>
    <row r="23" spans="1:9" x14ac:dyDescent="0.25">
      <c r="A23" s="59" t="s">
        <v>37</v>
      </c>
      <c r="B23" s="60"/>
      <c r="C23" s="64"/>
      <c r="D23" s="65">
        <v>0</v>
      </c>
      <c r="E23" s="65">
        <v>54994</v>
      </c>
      <c r="F23" s="65">
        <v>10498</v>
      </c>
      <c r="G23" s="65">
        <v>434508</v>
      </c>
      <c r="H23" s="65"/>
      <c r="I23" s="65"/>
    </row>
    <row r="24" spans="1:9" x14ac:dyDescent="0.25">
      <c r="A24" s="59" t="s">
        <v>38</v>
      </c>
      <c r="B24" s="60"/>
      <c r="C24" s="64"/>
      <c r="D24" s="65">
        <v>0</v>
      </c>
      <c r="E24" s="65">
        <v>20643</v>
      </c>
      <c r="F24" s="64">
        <v>39849</v>
      </c>
      <c r="G24" s="65">
        <v>439508</v>
      </c>
      <c r="H24" s="65"/>
      <c r="I24" s="65"/>
    </row>
    <row r="25" spans="1:9" x14ac:dyDescent="0.25">
      <c r="A25" s="59"/>
      <c r="B25" s="60"/>
      <c r="C25" s="64"/>
      <c r="D25" s="65"/>
      <c r="E25" s="65"/>
      <c r="F25" s="65"/>
      <c r="G25" s="65"/>
      <c r="H25" s="65"/>
      <c r="I25" s="65"/>
    </row>
    <row r="26" spans="1:9" x14ac:dyDescent="0.25">
      <c r="A26" s="59" t="s">
        <v>39</v>
      </c>
      <c r="B26" s="29"/>
      <c r="C26" s="66"/>
      <c r="D26" s="66"/>
      <c r="E26" s="66"/>
      <c r="F26" s="66"/>
      <c r="G26" s="66"/>
      <c r="H26" s="66"/>
      <c r="I26" s="64"/>
    </row>
    <row r="27" spans="1:9" x14ac:dyDescent="0.25">
      <c r="A27" s="67" t="s">
        <v>40</v>
      </c>
      <c r="B27" s="60"/>
      <c r="C27" s="64"/>
      <c r="D27" s="68"/>
      <c r="E27" s="66"/>
      <c r="F27" s="66"/>
      <c r="G27" s="66"/>
      <c r="H27" s="66"/>
      <c r="I27" s="64"/>
    </row>
    <row r="28" spans="1:9" x14ac:dyDescent="0.25">
      <c r="A28" s="69"/>
      <c r="B28" s="70"/>
      <c r="C28" s="64">
        <v>0</v>
      </c>
      <c r="D28" s="65">
        <v>0</v>
      </c>
      <c r="E28" s="65">
        <v>0</v>
      </c>
      <c r="F28" s="65">
        <v>0</v>
      </c>
      <c r="G28" s="65"/>
      <c r="H28" s="65"/>
      <c r="I28" s="65"/>
    </row>
    <row r="29" spans="1:9" x14ac:dyDescent="0.25">
      <c r="A29" s="69"/>
      <c r="B29" s="70"/>
      <c r="C29" s="64"/>
      <c r="D29" s="65"/>
      <c r="E29" s="65"/>
      <c r="F29" s="65"/>
      <c r="G29" s="65"/>
      <c r="H29" s="65"/>
      <c r="I29" s="65"/>
    </row>
    <row r="30" spans="1:9" x14ac:dyDescent="0.25">
      <c r="A30" s="69"/>
      <c r="B30" s="70"/>
      <c r="C30" s="64"/>
      <c r="D30" s="65"/>
      <c r="E30" s="65"/>
      <c r="F30" s="65"/>
      <c r="G30" s="65"/>
      <c r="H30" s="65"/>
      <c r="I30" s="65"/>
    </row>
    <row r="31" spans="1:9" x14ac:dyDescent="0.25">
      <c r="A31" s="59" t="s">
        <v>41</v>
      </c>
      <c r="B31" s="60"/>
      <c r="C31" s="64">
        <f t="shared" ref="C31:I31" si="1">SUM(C28:C30)</f>
        <v>0</v>
      </c>
      <c r="D31" s="64">
        <f t="shared" si="1"/>
        <v>0</v>
      </c>
      <c r="E31" s="64">
        <f t="shared" si="1"/>
        <v>0</v>
      </c>
      <c r="F31" s="64">
        <f t="shared" si="1"/>
        <v>0</v>
      </c>
      <c r="G31" s="64">
        <f t="shared" si="1"/>
        <v>0</v>
      </c>
      <c r="H31" s="64">
        <f t="shared" si="1"/>
        <v>0</v>
      </c>
      <c r="I31" s="64">
        <f t="shared" si="1"/>
        <v>0</v>
      </c>
    </row>
    <row r="32" spans="1:9" x14ac:dyDescent="0.25">
      <c r="A32" s="59"/>
      <c r="B32" s="60"/>
      <c r="C32" s="64"/>
      <c r="D32" s="65"/>
      <c r="E32" s="65"/>
      <c r="F32" s="65"/>
      <c r="G32" s="65"/>
      <c r="H32" s="65"/>
      <c r="I32" s="65"/>
    </row>
    <row r="33" spans="1:9" x14ac:dyDescent="0.25">
      <c r="A33" s="59" t="s">
        <v>42</v>
      </c>
      <c r="B33" s="60"/>
      <c r="C33" s="64">
        <f>+C22+C23-C24+C31</f>
        <v>0</v>
      </c>
      <c r="D33" s="64">
        <f t="shared" ref="D33:I33" si="2">+D22+D23-D24+D31</f>
        <v>0</v>
      </c>
      <c r="E33" s="64">
        <f>+E22+E23-E24+E31</f>
        <v>34351</v>
      </c>
      <c r="F33" s="64">
        <f t="shared" si="2"/>
        <v>5000</v>
      </c>
      <c r="G33" s="64">
        <f>+G22+G23-G24+G31</f>
        <v>0</v>
      </c>
      <c r="H33" s="64">
        <f>+H22+H23-H24+H31</f>
        <v>0</v>
      </c>
      <c r="I33" s="64">
        <f t="shared" si="2"/>
        <v>0</v>
      </c>
    </row>
    <row r="34" spans="1:9" x14ac:dyDescent="0.25">
      <c r="A34" s="69"/>
      <c r="B34" s="70"/>
      <c r="C34" s="71"/>
      <c r="D34" s="72"/>
      <c r="E34" s="72"/>
      <c r="F34" s="65"/>
      <c r="G34" s="65"/>
      <c r="H34" s="65"/>
      <c r="I34" s="65"/>
    </row>
    <row r="35" spans="1:9" x14ac:dyDescent="0.25">
      <c r="A35" s="59" t="s">
        <v>43</v>
      </c>
      <c r="B35" s="60"/>
      <c r="C35" s="71"/>
      <c r="D35" s="72">
        <v>0</v>
      </c>
      <c r="E35" s="72">
        <v>144998</v>
      </c>
      <c r="F35" s="65">
        <f>3500+287043</f>
        <v>290543</v>
      </c>
      <c r="G35" s="65"/>
      <c r="H35" s="65"/>
      <c r="I35" s="65"/>
    </row>
    <row r="36" spans="1:9" x14ac:dyDescent="0.25">
      <c r="A36" s="69"/>
      <c r="B36" s="70"/>
      <c r="C36" s="71"/>
      <c r="D36" s="72"/>
      <c r="E36" s="72"/>
      <c r="F36" s="65"/>
      <c r="G36" s="65"/>
      <c r="H36" s="65"/>
      <c r="I36" s="65"/>
    </row>
    <row r="37" spans="1:9" x14ac:dyDescent="0.25">
      <c r="A37" s="59" t="s">
        <v>44</v>
      </c>
      <c r="B37" s="73"/>
      <c r="C37" s="74">
        <f>C33-C35</f>
        <v>0</v>
      </c>
      <c r="D37" s="74">
        <f t="shared" ref="D37:I37" si="3">D33-D35</f>
        <v>0</v>
      </c>
      <c r="E37" s="74">
        <f t="shared" si="3"/>
        <v>-110647</v>
      </c>
      <c r="F37" s="75">
        <f t="shared" si="3"/>
        <v>-285543</v>
      </c>
      <c r="G37" s="75">
        <f t="shared" si="3"/>
        <v>0</v>
      </c>
      <c r="H37" s="75">
        <f t="shared" si="3"/>
        <v>0</v>
      </c>
      <c r="I37" s="75">
        <f t="shared" si="3"/>
        <v>0</v>
      </c>
    </row>
    <row r="38" spans="1:9" x14ac:dyDescent="0.25">
      <c r="A38" s="76"/>
      <c r="B38" s="76"/>
      <c r="C38" s="77"/>
      <c r="D38" s="77"/>
      <c r="E38" s="77"/>
      <c r="F38" s="77"/>
      <c r="G38" s="77"/>
      <c r="H38" s="77"/>
      <c r="I38" s="77"/>
    </row>
    <row r="39" spans="1:9" x14ac:dyDescent="0.25">
      <c r="A39" s="78" t="s">
        <v>45</v>
      </c>
      <c r="B39" s="28"/>
      <c r="C39" s="79"/>
      <c r="D39" s="79"/>
      <c r="E39" s="79"/>
      <c r="F39" s="79"/>
      <c r="G39" s="79"/>
      <c r="H39" s="79"/>
      <c r="I39" s="79"/>
    </row>
    <row r="40" spans="1:9" x14ac:dyDescent="0.25">
      <c r="A40" s="80" t="s">
        <v>46</v>
      </c>
      <c r="B40" s="70"/>
      <c r="C40" s="72"/>
      <c r="D40" s="72"/>
      <c r="E40" s="72"/>
      <c r="F40" s="72"/>
      <c r="G40" s="72"/>
      <c r="H40" s="72"/>
      <c r="I40" s="72"/>
    </row>
    <row r="41" spans="1:9" x14ac:dyDescent="0.25">
      <c r="A41" s="59"/>
      <c r="B41" s="60"/>
      <c r="C41" s="65"/>
      <c r="D41" s="65"/>
      <c r="E41" s="65"/>
      <c r="F41" s="65"/>
      <c r="G41" s="65"/>
      <c r="H41" s="65"/>
      <c r="I41" s="65"/>
    </row>
    <row r="42" spans="1:9" x14ac:dyDescent="0.25">
      <c r="A42" s="59" t="s">
        <v>47</v>
      </c>
      <c r="B42" s="60"/>
      <c r="C42" s="65"/>
      <c r="D42" s="65"/>
      <c r="E42" s="65"/>
      <c r="F42" s="65"/>
      <c r="G42" s="65"/>
      <c r="H42" s="65"/>
      <c r="I42" s="65"/>
    </row>
    <row r="43" spans="1:9" x14ac:dyDescent="0.25">
      <c r="A43" s="59"/>
      <c r="B43" s="60"/>
      <c r="C43" s="65"/>
      <c r="D43" s="65"/>
      <c r="E43" s="65"/>
      <c r="F43" s="65"/>
      <c r="G43" s="65"/>
      <c r="H43" s="65"/>
      <c r="I43" s="65"/>
    </row>
    <row r="44" spans="1:9" x14ac:dyDescent="0.25">
      <c r="A44" s="112" t="s">
        <v>48</v>
      </c>
      <c r="B44" s="73"/>
      <c r="C44" s="65"/>
      <c r="D44" s="65"/>
      <c r="E44" s="65"/>
      <c r="F44" s="65"/>
      <c r="G44" s="65"/>
      <c r="H44" s="65"/>
      <c r="I44" s="65"/>
    </row>
    <row r="45" spans="1:9" x14ac:dyDescent="0.25">
      <c r="A45" s="113" t="s">
        <v>49</v>
      </c>
      <c r="B45" s="114"/>
      <c r="C45" s="65"/>
      <c r="D45" s="65"/>
      <c r="E45" s="65"/>
      <c r="F45" s="65"/>
      <c r="G45" s="65"/>
      <c r="H45" s="65"/>
      <c r="I45" s="65"/>
    </row>
    <row r="46" spans="1:9" x14ac:dyDescent="0.25">
      <c r="A46" s="6"/>
      <c r="B46" s="6"/>
      <c r="C46" s="6"/>
      <c r="D46" s="6"/>
      <c r="E46" s="6"/>
      <c r="F46" s="6"/>
      <c r="G46" s="6"/>
      <c r="H46" s="6"/>
      <c r="I46" s="6"/>
    </row>
    <row r="47" spans="1:9" x14ac:dyDescent="0.25">
      <c r="A47" s="6"/>
      <c r="B47" s="6"/>
      <c r="C47" s="6"/>
      <c r="D47" s="6"/>
      <c r="E47" s="6"/>
      <c r="F47" s="6"/>
      <c r="G47" s="6"/>
      <c r="H47" s="6"/>
      <c r="I47" s="6"/>
    </row>
  </sheetData>
  <sheetProtection selectLockedCells="1"/>
  <mergeCells count="1">
    <mergeCell ref="A18:I18"/>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7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504EA-CB5E-401E-A987-606C17DA116D}">
  <sheetPr>
    <pageSetUpPr fitToPage="1"/>
  </sheetPr>
  <dimension ref="A1:I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8" t="s">
        <v>79</v>
      </c>
      <c r="I2" s="28"/>
    </row>
    <row r="3" spans="1:9" x14ac:dyDescent="0.25">
      <c r="A3" s="6" t="s">
        <v>4</v>
      </c>
      <c r="B3" s="28" t="s">
        <v>5</v>
      </c>
      <c r="C3" s="28"/>
      <c r="D3" s="28"/>
      <c r="E3" s="7"/>
      <c r="F3" s="6"/>
      <c r="G3" s="57" t="s">
        <v>6</v>
      </c>
      <c r="H3" s="29" t="s">
        <v>124</v>
      </c>
      <c r="I3" s="29"/>
    </row>
    <row r="4" spans="1:9" x14ac:dyDescent="0.25">
      <c r="A4" s="6" t="s">
        <v>8</v>
      </c>
      <c r="B4" s="28" t="s">
        <v>169</v>
      </c>
      <c r="C4" s="28"/>
      <c r="D4" s="28"/>
      <c r="E4" s="7"/>
      <c r="F4" s="6"/>
      <c r="G4" s="57" t="s">
        <v>10</v>
      </c>
      <c r="H4" s="28" t="s">
        <v>11</v>
      </c>
      <c r="I4" s="28"/>
    </row>
    <row r="5" spans="1:9" x14ac:dyDescent="0.25">
      <c r="A5" s="6" t="s">
        <v>12</v>
      </c>
      <c r="B5" s="28" t="s">
        <v>143</v>
      </c>
      <c r="C5" s="29"/>
      <c r="D5" s="29"/>
      <c r="E5" s="7"/>
      <c r="F5" s="6"/>
      <c r="G5" s="57" t="s">
        <v>14</v>
      </c>
      <c r="H5" s="29" t="s">
        <v>170</v>
      </c>
      <c r="I5" s="29"/>
    </row>
    <row r="6" spans="1:9" x14ac:dyDescent="0.25">
      <c r="A6" s="6"/>
      <c r="B6" s="6"/>
      <c r="C6" s="6"/>
      <c r="D6" s="6"/>
      <c r="E6" s="6"/>
      <c r="F6" s="6"/>
      <c r="G6" s="6"/>
      <c r="H6" s="6"/>
      <c r="I6" s="6"/>
    </row>
    <row r="7" spans="1:9" x14ac:dyDescent="0.25">
      <c r="A7" s="6"/>
      <c r="B7" s="6"/>
      <c r="C7" s="6" t="s">
        <v>131</v>
      </c>
      <c r="D7" s="6"/>
      <c r="E7" s="6"/>
      <c r="F7" s="6"/>
      <c r="G7" s="6"/>
      <c r="H7" s="6"/>
      <c r="I7" s="6"/>
    </row>
    <row r="8" spans="1:9" x14ac:dyDescent="0.25">
      <c r="A8" s="6" t="s">
        <v>16</v>
      </c>
      <c r="B8" s="6"/>
      <c r="C8" s="7"/>
      <c r="D8" s="7"/>
      <c r="E8" s="7"/>
      <c r="F8" s="7"/>
      <c r="G8" s="7"/>
      <c r="H8" s="7"/>
      <c r="I8" s="7"/>
    </row>
    <row r="9" spans="1:9" x14ac:dyDescent="0.25">
      <c r="A9" s="5" t="s">
        <v>171</v>
      </c>
      <c r="B9" s="6"/>
      <c r="C9" s="7"/>
      <c r="D9" s="7"/>
      <c r="E9" s="7"/>
      <c r="F9" s="7"/>
      <c r="G9" s="7"/>
      <c r="H9" s="7"/>
      <c r="I9" s="7"/>
    </row>
    <row r="10" spans="1:9" x14ac:dyDescent="0.25">
      <c r="A10" s="6" t="s">
        <v>18</v>
      </c>
      <c r="B10" s="6"/>
      <c r="C10" s="7"/>
      <c r="D10" s="7"/>
      <c r="E10" s="7"/>
      <c r="F10" s="7"/>
      <c r="G10" s="7"/>
      <c r="H10" s="7"/>
      <c r="I10" s="7"/>
    </row>
    <row r="11" spans="1:9" x14ac:dyDescent="0.25">
      <c r="A11" s="6" t="s">
        <v>19</v>
      </c>
      <c r="B11" s="6"/>
      <c r="C11" s="7"/>
      <c r="D11" s="7"/>
      <c r="E11" s="7"/>
      <c r="F11" s="7"/>
      <c r="G11" s="7"/>
      <c r="H11" s="7"/>
      <c r="I11" s="7"/>
    </row>
    <row r="12" spans="1:9" x14ac:dyDescent="0.25">
      <c r="A12" s="6" t="s">
        <v>20</v>
      </c>
      <c r="B12" s="6"/>
      <c r="C12" s="7"/>
      <c r="D12" s="7"/>
      <c r="E12" s="7"/>
      <c r="F12" s="7"/>
      <c r="G12" s="7"/>
      <c r="H12" s="7"/>
      <c r="I12" s="7"/>
    </row>
    <row r="13" spans="1:9" x14ac:dyDescent="0.25">
      <c r="A13" s="5" t="s">
        <v>172</v>
      </c>
      <c r="B13" s="6"/>
      <c r="C13" s="7"/>
      <c r="D13" s="7"/>
      <c r="E13" s="7"/>
      <c r="F13" s="7"/>
      <c r="G13" s="7"/>
      <c r="H13" s="7"/>
      <c r="I13" s="7"/>
    </row>
    <row r="14" spans="1:9" x14ac:dyDescent="0.25">
      <c r="A14" s="5" t="s">
        <v>22</v>
      </c>
      <c r="B14" s="6"/>
      <c r="C14" s="7"/>
      <c r="D14" s="7"/>
      <c r="E14" s="7"/>
      <c r="F14" s="7"/>
      <c r="G14" s="7"/>
      <c r="H14" s="7"/>
      <c r="I14" s="7"/>
    </row>
    <row r="15" spans="1:9" x14ac:dyDescent="0.25">
      <c r="A15" s="6"/>
      <c r="B15" s="6"/>
      <c r="C15" s="7"/>
      <c r="D15" s="7"/>
      <c r="E15" s="7"/>
      <c r="F15" s="7"/>
      <c r="G15" s="7"/>
      <c r="H15" s="7"/>
      <c r="I15" s="7"/>
    </row>
    <row r="16" spans="1:9" x14ac:dyDescent="0.25">
      <c r="A16" s="5" t="s">
        <v>23</v>
      </c>
      <c r="B16" s="6"/>
      <c r="C16" s="7"/>
      <c r="D16" s="7"/>
      <c r="E16" s="7"/>
      <c r="F16" s="7"/>
      <c r="G16" s="7"/>
      <c r="H16" s="7"/>
      <c r="I16" s="7"/>
    </row>
    <row r="17" spans="1:9" x14ac:dyDescent="0.25">
      <c r="A17" s="7"/>
      <c r="B17" s="7"/>
      <c r="C17" s="7"/>
      <c r="D17" s="7"/>
      <c r="E17" s="7"/>
      <c r="F17" s="7"/>
      <c r="G17" s="7"/>
      <c r="H17" s="7"/>
      <c r="I17" s="7"/>
    </row>
    <row r="18" spans="1:9" ht="13" x14ac:dyDescent="0.3">
      <c r="A18" s="119" t="s">
        <v>25</v>
      </c>
      <c r="B18" s="120"/>
      <c r="C18" s="120"/>
      <c r="D18" s="120"/>
      <c r="E18" s="120"/>
      <c r="F18" s="120"/>
      <c r="G18" s="120"/>
      <c r="H18" s="120"/>
      <c r="I18" s="121"/>
    </row>
    <row r="19" spans="1:9" x14ac:dyDescent="0.25">
      <c r="A19" s="59"/>
      <c r="B19" s="60"/>
      <c r="C19" s="61" t="s">
        <v>26</v>
      </c>
      <c r="D19" s="61" t="s">
        <v>27</v>
      </c>
      <c r="E19" s="61" t="s">
        <v>28</v>
      </c>
      <c r="F19" s="61" t="s">
        <v>29</v>
      </c>
      <c r="G19" s="61" t="s">
        <v>30</v>
      </c>
      <c r="H19" s="61" t="s">
        <v>31</v>
      </c>
      <c r="I19" s="61" t="s">
        <v>32</v>
      </c>
    </row>
    <row r="20" spans="1:9" x14ac:dyDescent="0.25">
      <c r="A20" s="59"/>
      <c r="B20" s="60"/>
      <c r="C20" s="62" t="s">
        <v>33</v>
      </c>
      <c r="D20" s="63" t="s">
        <v>33</v>
      </c>
      <c r="E20" s="62" t="s">
        <v>33</v>
      </c>
      <c r="F20" s="62" t="s">
        <v>33</v>
      </c>
      <c r="G20" s="62" t="s">
        <v>34</v>
      </c>
      <c r="H20" s="62" t="s">
        <v>34</v>
      </c>
      <c r="I20" s="62" t="s">
        <v>34</v>
      </c>
    </row>
    <row r="21" spans="1:9" x14ac:dyDescent="0.25">
      <c r="A21" s="59" t="s">
        <v>35</v>
      </c>
      <c r="B21" s="60"/>
      <c r="C21" s="64"/>
      <c r="D21" s="65"/>
      <c r="E21" s="65">
        <v>120000</v>
      </c>
      <c r="F21" s="65"/>
      <c r="G21" s="65"/>
      <c r="H21" s="65"/>
      <c r="I21" s="65"/>
    </row>
    <row r="22" spans="1:9" x14ac:dyDescent="0.25">
      <c r="A22" s="59" t="s">
        <v>36</v>
      </c>
      <c r="B22" s="60"/>
      <c r="C22" s="64">
        <v>0</v>
      </c>
      <c r="D22" s="65">
        <f t="shared" ref="D22:I22" si="0">C33</f>
        <v>0</v>
      </c>
      <c r="E22" s="65">
        <f t="shared" si="0"/>
        <v>0</v>
      </c>
      <c r="F22" s="65">
        <f t="shared" si="0"/>
        <v>0</v>
      </c>
      <c r="G22" s="65">
        <f t="shared" si="0"/>
        <v>0</v>
      </c>
      <c r="H22" s="65">
        <f t="shared" si="0"/>
        <v>0</v>
      </c>
      <c r="I22" s="65">
        <f t="shared" si="0"/>
        <v>0</v>
      </c>
    </row>
    <row r="23" spans="1:9" x14ac:dyDescent="0.25">
      <c r="A23" s="59" t="s">
        <v>37</v>
      </c>
      <c r="B23" s="60"/>
      <c r="C23" s="64"/>
      <c r="D23" s="65">
        <v>0</v>
      </c>
      <c r="E23" s="65">
        <v>0</v>
      </c>
      <c r="F23" s="65">
        <v>33954</v>
      </c>
      <c r="G23" s="65">
        <v>65933</v>
      </c>
      <c r="H23" s="65"/>
      <c r="I23" s="65"/>
    </row>
    <row r="24" spans="1:9" x14ac:dyDescent="0.25">
      <c r="A24" s="59" t="s">
        <v>38</v>
      </c>
      <c r="B24" s="60"/>
      <c r="C24" s="64"/>
      <c r="D24" s="65">
        <v>0</v>
      </c>
      <c r="E24" s="65">
        <v>0</v>
      </c>
      <c r="F24" s="64">
        <v>33954</v>
      </c>
      <c r="G24" s="65">
        <v>65933</v>
      </c>
      <c r="H24" s="65"/>
      <c r="I24" s="65"/>
    </row>
    <row r="25" spans="1:9" x14ac:dyDescent="0.25">
      <c r="A25" s="59"/>
      <c r="B25" s="60"/>
      <c r="C25" s="64"/>
      <c r="D25" s="65"/>
      <c r="E25" s="65"/>
      <c r="F25" s="65"/>
      <c r="G25" s="65"/>
      <c r="H25" s="65"/>
      <c r="I25" s="65"/>
    </row>
    <row r="26" spans="1:9" x14ac:dyDescent="0.25">
      <c r="A26" s="59" t="s">
        <v>39</v>
      </c>
      <c r="B26" s="29"/>
      <c r="C26" s="66"/>
      <c r="D26" s="66"/>
      <c r="E26" s="66"/>
      <c r="F26" s="66"/>
      <c r="G26" s="66"/>
      <c r="H26" s="66"/>
      <c r="I26" s="64"/>
    </row>
    <row r="27" spans="1:9" x14ac:dyDescent="0.25">
      <c r="A27" s="67" t="s">
        <v>40</v>
      </c>
      <c r="B27" s="60"/>
      <c r="C27" s="64"/>
      <c r="D27" s="68"/>
      <c r="E27" s="66"/>
      <c r="F27" s="66"/>
      <c r="G27" s="66"/>
      <c r="H27" s="66"/>
      <c r="I27" s="64"/>
    </row>
    <row r="28" spans="1:9" x14ac:dyDescent="0.25">
      <c r="A28" s="69"/>
      <c r="B28" s="70"/>
      <c r="C28" s="64">
        <v>0</v>
      </c>
      <c r="D28" s="65">
        <v>0</v>
      </c>
      <c r="E28" s="65">
        <v>0</v>
      </c>
      <c r="F28" s="65">
        <v>0</v>
      </c>
      <c r="G28" s="65"/>
      <c r="H28" s="65"/>
      <c r="I28" s="65"/>
    </row>
    <row r="29" spans="1:9" x14ac:dyDescent="0.25">
      <c r="A29" s="69"/>
      <c r="B29" s="70"/>
      <c r="C29" s="64"/>
      <c r="D29" s="65"/>
      <c r="E29" s="65"/>
      <c r="F29" s="65"/>
      <c r="G29" s="65"/>
      <c r="H29" s="65"/>
      <c r="I29" s="65"/>
    </row>
    <row r="30" spans="1:9" x14ac:dyDescent="0.25">
      <c r="A30" s="69"/>
      <c r="B30" s="70"/>
      <c r="C30" s="64"/>
      <c r="D30" s="65"/>
      <c r="E30" s="65"/>
      <c r="F30" s="65"/>
      <c r="G30" s="65"/>
      <c r="H30" s="65"/>
      <c r="I30" s="65"/>
    </row>
    <row r="31" spans="1:9" x14ac:dyDescent="0.25">
      <c r="A31" s="59" t="s">
        <v>41</v>
      </c>
      <c r="B31" s="60"/>
      <c r="C31" s="64">
        <f t="shared" ref="C31:I31" si="1">SUM(C28:C30)</f>
        <v>0</v>
      </c>
      <c r="D31" s="64">
        <f t="shared" si="1"/>
        <v>0</v>
      </c>
      <c r="E31" s="64">
        <f t="shared" si="1"/>
        <v>0</v>
      </c>
      <c r="F31" s="64">
        <f t="shared" si="1"/>
        <v>0</v>
      </c>
      <c r="G31" s="64">
        <f t="shared" si="1"/>
        <v>0</v>
      </c>
      <c r="H31" s="64">
        <f t="shared" si="1"/>
        <v>0</v>
      </c>
      <c r="I31" s="64">
        <f t="shared" si="1"/>
        <v>0</v>
      </c>
    </row>
    <row r="32" spans="1:9" x14ac:dyDescent="0.25">
      <c r="A32" s="59"/>
      <c r="B32" s="60"/>
      <c r="C32" s="64"/>
      <c r="D32" s="65"/>
      <c r="E32" s="65"/>
      <c r="F32" s="65"/>
      <c r="G32" s="65"/>
      <c r="H32" s="65"/>
      <c r="I32" s="65"/>
    </row>
    <row r="33" spans="1:9" x14ac:dyDescent="0.25">
      <c r="A33" s="59" t="s">
        <v>42</v>
      </c>
      <c r="B33" s="60"/>
      <c r="C33" s="64">
        <f>+C22+C23-C24+C31</f>
        <v>0</v>
      </c>
      <c r="D33" s="64">
        <f t="shared" ref="D33:I33" si="2">+D22+D23-D24+D31</f>
        <v>0</v>
      </c>
      <c r="E33" s="64">
        <f>+E22+E23-E24+E31</f>
        <v>0</v>
      </c>
      <c r="F33" s="64">
        <f t="shared" si="2"/>
        <v>0</v>
      </c>
      <c r="G33" s="64">
        <f>+G22+G23-G24+G31</f>
        <v>0</v>
      </c>
      <c r="H33" s="64">
        <f>+H22+H23-H24+H31</f>
        <v>0</v>
      </c>
      <c r="I33" s="64">
        <f t="shared" si="2"/>
        <v>0</v>
      </c>
    </row>
    <row r="34" spans="1:9" x14ac:dyDescent="0.25">
      <c r="A34" s="69"/>
      <c r="B34" s="70"/>
      <c r="C34" s="71"/>
      <c r="D34" s="72"/>
      <c r="E34" s="72"/>
      <c r="F34" s="65"/>
      <c r="G34" s="65"/>
      <c r="H34" s="65"/>
      <c r="I34" s="65"/>
    </row>
    <row r="35" spans="1:9" x14ac:dyDescent="0.25">
      <c r="A35" s="59" t="s">
        <v>43</v>
      </c>
      <c r="B35" s="60"/>
      <c r="C35" s="71"/>
      <c r="D35" s="72">
        <v>0</v>
      </c>
      <c r="E35" s="72">
        <v>49850</v>
      </c>
      <c r="F35" s="65">
        <v>54067</v>
      </c>
      <c r="G35" s="65"/>
      <c r="H35" s="65"/>
      <c r="I35" s="65"/>
    </row>
    <row r="36" spans="1:9" x14ac:dyDescent="0.25">
      <c r="A36" s="69"/>
      <c r="B36" s="70"/>
      <c r="C36" s="71"/>
      <c r="D36" s="72"/>
      <c r="E36" s="72"/>
      <c r="F36" s="65"/>
      <c r="G36" s="65"/>
      <c r="H36" s="65"/>
      <c r="I36" s="65"/>
    </row>
    <row r="37" spans="1:9" x14ac:dyDescent="0.25">
      <c r="A37" s="59" t="s">
        <v>44</v>
      </c>
      <c r="B37" s="73"/>
      <c r="C37" s="74">
        <f>C33-C35</f>
        <v>0</v>
      </c>
      <c r="D37" s="74">
        <f t="shared" ref="D37:I37" si="3">D33-D35</f>
        <v>0</v>
      </c>
      <c r="E37" s="74">
        <f t="shared" si="3"/>
        <v>-49850</v>
      </c>
      <c r="F37" s="75">
        <f t="shared" si="3"/>
        <v>-54067</v>
      </c>
      <c r="G37" s="75">
        <f t="shared" si="3"/>
        <v>0</v>
      </c>
      <c r="H37" s="75">
        <f t="shared" si="3"/>
        <v>0</v>
      </c>
      <c r="I37" s="75">
        <f t="shared" si="3"/>
        <v>0</v>
      </c>
    </row>
    <row r="38" spans="1:9" x14ac:dyDescent="0.25">
      <c r="A38" s="76"/>
      <c r="B38" s="76"/>
      <c r="C38" s="77"/>
      <c r="D38" s="77"/>
      <c r="E38" s="77"/>
      <c r="F38" s="77"/>
      <c r="G38" s="77"/>
      <c r="H38" s="77"/>
      <c r="I38" s="77"/>
    </row>
    <row r="39" spans="1:9" x14ac:dyDescent="0.25">
      <c r="A39" s="78" t="s">
        <v>45</v>
      </c>
      <c r="B39" s="28"/>
      <c r="C39" s="79"/>
      <c r="D39" s="79"/>
      <c r="E39" s="79"/>
      <c r="F39" s="79"/>
      <c r="G39" s="79"/>
      <c r="H39" s="79"/>
      <c r="I39" s="79"/>
    </row>
    <row r="40" spans="1:9" x14ac:dyDescent="0.25">
      <c r="A40" s="80" t="s">
        <v>46</v>
      </c>
      <c r="B40" s="70"/>
      <c r="C40" s="72"/>
      <c r="D40" s="72"/>
      <c r="E40" s="72"/>
      <c r="F40" s="72"/>
      <c r="G40" s="72"/>
      <c r="H40" s="72"/>
      <c r="I40" s="72"/>
    </row>
    <row r="41" spans="1:9" x14ac:dyDescent="0.25">
      <c r="A41" s="59"/>
      <c r="B41" s="60"/>
      <c r="C41" s="65"/>
      <c r="D41" s="65"/>
      <c r="E41" s="65"/>
      <c r="F41" s="65"/>
      <c r="G41" s="65"/>
      <c r="H41" s="65"/>
      <c r="I41" s="65"/>
    </row>
    <row r="42" spans="1:9" x14ac:dyDescent="0.25">
      <c r="A42" s="59" t="s">
        <v>47</v>
      </c>
      <c r="B42" s="60"/>
      <c r="C42" s="65"/>
      <c r="D42" s="65"/>
      <c r="E42" s="65"/>
      <c r="F42" s="65"/>
      <c r="G42" s="65"/>
      <c r="H42" s="65"/>
      <c r="I42" s="65"/>
    </row>
    <row r="43" spans="1:9" x14ac:dyDescent="0.25">
      <c r="A43" s="59"/>
      <c r="B43" s="60"/>
      <c r="C43" s="65"/>
      <c r="D43" s="65"/>
      <c r="E43" s="65"/>
      <c r="F43" s="65"/>
      <c r="G43" s="65"/>
      <c r="H43" s="65"/>
      <c r="I43" s="65"/>
    </row>
    <row r="44" spans="1:9" x14ac:dyDescent="0.25">
      <c r="A44" s="112" t="s">
        <v>48</v>
      </c>
      <c r="B44" s="73"/>
      <c r="C44" s="65"/>
      <c r="D44" s="65"/>
      <c r="E44" s="65"/>
      <c r="F44" s="65"/>
      <c r="G44" s="65"/>
      <c r="H44" s="65"/>
      <c r="I44" s="65"/>
    </row>
    <row r="45" spans="1:9" x14ac:dyDescent="0.25">
      <c r="A45" s="113" t="s">
        <v>49</v>
      </c>
      <c r="B45" s="114"/>
      <c r="C45" s="65"/>
      <c r="D45" s="65"/>
      <c r="E45" s="65"/>
      <c r="F45" s="65"/>
      <c r="G45" s="65"/>
      <c r="H45" s="65"/>
      <c r="I45" s="65"/>
    </row>
    <row r="46" spans="1:9" x14ac:dyDescent="0.25">
      <c r="A46" s="6"/>
      <c r="B46" s="6"/>
      <c r="C46" s="6"/>
      <c r="D46" s="6"/>
      <c r="E46" s="6"/>
      <c r="F46" s="6"/>
      <c r="G46" s="6"/>
      <c r="H46" s="6"/>
      <c r="I46" s="6"/>
    </row>
    <row r="47" spans="1:9" x14ac:dyDescent="0.25">
      <c r="A47" s="6"/>
      <c r="B47" s="6"/>
      <c r="C47" s="6"/>
      <c r="D47" s="6"/>
      <c r="E47" s="6"/>
      <c r="F47" s="6"/>
      <c r="G47" s="6"/>
      <c r="H47" s="6"/>
      <c r="I47" s="6"/>
    </row>
  </sheetData>
  <sheetProtection selectLockedCells="1"/>
  <mergeCells count="1">
    <mergeCell ref="A18:I18"/>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7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A72DE-2D3B-4B85-8A64-3F6E09282ECA}">
  <sheetPr>
    <pageSetUpPr fitToPage="1"/>
  </sheetPr>
  <dimension ref="A1:K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38" t="s">
        <v>0</v>
      </c>
      <c r="B2" s="39" t="s">
        <v>1</v>
      </c>
      <c r="C2" s="39"/>
      <c r="D2" s="39"/>
      <c r="E2" s="40"/>
      <c r="F2" s="38"/>
      <c r="G2" s="41" t="s">
        <v>2</v>
      </c>
      <c r="H2" s="42" t="s">
        <v>313</v>
      </c>
      <c r="I2" s="39"/>
    </row>
    <row r="3" spans="1:9" x14ac:dyDescent="0.25">
      <c r="A3" s="38" t="s">
        <v>4</v>
      </c>
      <c r="B3" s="39" t="s">
        <v>233</v>
      </c>
      <c r="C3" s="39"/>
      <c r="D3" s="39"/>
      <c r="E3" s="40"/>
      <c r="F3" s="38"/>
      <c r="G3" s="41" t="s">
        <v>6</v>
      </c>
      <c r="H3" s="43" t="s">
        <v>314</v>
      </c>
      <c r="I3" s="44"/>
    </row>
    <row r="4" spans="1:9" x14ac:dyDescent="0.25">
      <c r="A4" s="38" t="s">
        <v>8</v>
      </c>
      <c r="B4" s="42" t="s">
        <v>315</v>
      </c>
      <c r="C4" s="39"/>
      <c r="D4" s="39"/>
      <c r="E4" s="40"/>
      <c r="F4" s="38"/>
      <c r="G4" s="41" t="s">
        <v>10</v>
      </c>
      <c r="H4" s="42" t="s">
        <v>11</v>
      </c>
      <c r="I4" s="39"/>
    </row>
    <row r="5" spans="1:9" x14ac:dyDescent="0.25">
      <c r="A5" s="38" t="s">
        <v>12</v>
      </c>
      <c r="B5" s="39" t="s">
        <v>214</v>
      </c>
      <c r="C5" s="44"/>
      <c r="D5" s="44"/>
      <c r="E5" s="40"/>
      <c r="F5" s="38"/>
      <c r="G5" s="41" t="s">
        <v>14</v>
      </c>
      <c r="H5" s="43" t="s">
        <v>319</v>
      </c>
      <c r="I5" s="44"/>
    </row>
    <row r="6" spans="1:9" x14ac:dyDescent="0.25">
      <c r="A6" s="38"/>
      <c r="B6" s="38"/>
      <c r="C6" s="38"/>
      <c r="D6" s="38"/>
      <c r="E6" s="38"/>
      <c r="F6" s="38"/>
      <c r="G6" s="38"/>
      <c r="H6" s="38"/>
      <c r="I6" s="38"/>
    </row>
    <row r="7" spans="1:9" x14ac:dyDescent="0.25">
      <c r="A7" s="38"/>
      <c r="B7" s="38"/>
      <c r="C7" s="38"/>
      <c r="D7" s="38"/>
      <c r="E7" s="38"/>
      <c r="F7" s="38"/>
      <c r="G7" s="38"/>
      <c r="H7" s="38"/>
      <c r="I7" s="38"/>
    </row>
    <row r="8" spans="1:9" x14ac:dyDescent="0.25">
      <c r="A8" s="38" t="s">
        <v>16</v>
      </c>
      <c r="B8" s="38"/>
      <c r="C8" s="40"/>
      <c r="D8" s="40"/>
      <c r="E8" s="40"/>
      <c r="F8" s="40"/>
      <c r="G8" s="40"/>
      <c r="H8" s="40"/>
      <c r="I8" s="40"/>
    </row>
    <row r="9" spans="1:9" x14ac:dyDescent="0.25">
      <c r="A9" s="38" t="s">
        <v>305</v>
      </c>
      <c r="B9" s="38"/>
      <c r="C9" s="40"/>
      <c r="D9" s="40"/>
      <c r="E9" s="40"/>
      <c r="F9" s="40"/>
      <c r="G9" s="40"/>
      <c r="H9" s="40"/>
      <c r="I9" s="40"/>
    </row>
    <row r="10" spans="1:9" x14ac:dyDescent="0.25">
      <c r="A10" s="38"/>
      <c r="B10" s="38"/>
      <c r="C10" s="40"/>
      <c r="D10" s="40"/>
      <c r="E10" s="40"/>
      <c r="F10" s="40"/>
      <c r="G10" s="40"/>
      <c r="H10" s="40"/>
      <c r="I10" s="40"/>
    </row>
    <row r="11" spans="1:9" x14ac:dyDescent="0.25">
      <c r="A11" s="38" t="s">
        <v>18</v>
      </c>
      <c r="B11" s="38"/>
      <c r="C11" s="40"/>
      <c r="D11" s="40"/>
      <c r="E11" s="40"/>
      <c r="F11" s="40"/>
      <c r="G11" s="40"/>
      <c r="H11" s="40"/>
      <c r="I11" s="40"/>
    </row>
    <row r="12" spans="1:9" x14ac:dyDescent="0.25">
      <c r="A12" s="45" t="s">
        <v>317</v>
      </c>
      <c r="B12" s="38"/>
      <c r="C12" s="40"/>
      <c r="D12" s="40"/>
      <c r="E12" s="40"/>
      <c r="F12" s="40"/>
      <c r="G12" s="40"/>
      <c r="H12" s="40"/>
      <c r="I12" s="40"/>
    </row>
    <row r="13" spans="1:9" x14ac:dyDescent="0.25">
      <c r="A13" s="38" t="s">
        <v>20</v>
      </c>
      <c r="B13" s="38"/>
      <c r="C13" s="40"/>
      <c r="D13" s="40"/>
      <c r="E13" s="40"/>
      <c r="F13" s="40"/>
      <c r="G13" s="40"/>
      <c r="H13" s="40"/>
      <c r="I13" s="40"/>
    </row>
    <row r="14" spans="1:9" x14ac:dyDescent="0.25">
      <c r="A14" s="45" t="s">
        <v>318</v>
      </c>
      <c r="B14" s="38"/>
      <c r="C14" s="40"/>
      <c r="D14" s="40"/>
      <c r="E14" s="40"/>
      <c r="F14" s="40"/>
      <c r="G14" s="40"/>
      <c r="H14" s="40"/>
      <c r="I14" s="40"/>
    </row>
    <row r="15" spans="1:9" x14ac:dyDescent="0.25">
      <c r="A15" s="38"/>
      <c r="B15" s="38"/>
      <c r="C15" s="40"/>
      <c r="D15" s="40"/>
      <c r="E15" s="40"/>
      <c r="F15" s="40"/>
      <c r="G15" s="40"/>
      <c r="H15" s="40"/>
      <c r="I15" s="40"/>
    </row>
    <row r="16" spans="1:9" x14ac:dyDescent="0.25">
      <c r="A16" s="45" t="s">
        <v>22</v>
      </c>
      <c r="B16" s="38"/>
      <c r="C16" s="40"/>
      <c r="D16" s="40"/>
      <c r="E16" s="40"/>
      <c r="F16" s="40"/>
      <c r="G16" s="40"/>
      <c r="H16" s="40"/>
      <c r="I16" s="40"/>
    </row>
    <row r="17" spans="1:11" x14ac:dyDescent="0.25">
      <c r="A17" s="38"/>
      <c r="B17" s="38"/>
      <c r="C17" s="40"/>
      <c r="D17" s="40"/>
      <c r="E17" s="40"/>
      <c r="F17" s="40"/>
      <c r="G17" s="40"/>
      <c r="H17" s="40"/>
      <c r="I17" s="40"/>
    </row>
    <row r="18" spans="1:11" x14ac:dyDescent="0.25">
      <c r="A18" s="45" t="s">
        <v>23</v>
      </c>
      <c r="B18" s="38"/>
      <c r="C18" s="40"/>
      <c r="D18" s="40"/>
      <c r="E18" s="40"/>
      <c r="F18" s="40"/>
      <c r="G18" s="40"/>
      <c r="H18" s="40"/>
      <c r="I18" s="40"/>
    </row>
    <row r="19" spans="1:11" x14ac:dyDescent="0.25">
      <c r="A19" s="7"/>
      <c r="B19" s="7"/>
      <c r="C19" s="7"/>
      <c r="D19" s="5" t="s">
        <v>320</v>
      </c>
      <c r="E19" s="7"/>
      <c r="F19" s="7"/>
      <c r="G19" s="7"/>
      <c r="H19" s="7"/>
      <c r="I19" s="7"/>
    </row>
    <row r="20" spans="1:11" ht="13" x14ac:dyDescent="0.3">
      <c r="A20" s="119" t="s">
        <v>25</v>
      </c>
      <c r="B20" s="120"/>
      <c r="C20" s="120"/>
      <c r="D20" s="120"/>
      <c r="E20" s="120"/>
      <c r="F20" s="120"/>
      <c r="G20" s="120"/>
      <c r="H20" s="120"/>
      <c r="I20" s="121"/>
    </row>
    <row r="21" spans="1:11" x14ac:dyDescent="0.25">
      <c r="A21" s="59"/>
      <c r="B21" s="60"/>
      <c r="C21" s="61" t="s">
        <v>26</v>
      </c>
      <c r="D21" s="61" t="s">
        <v>27</v>
      </c>
      <c r="E21" s="61" t="s">
        <v>28</v>
      </c>
      <c r="F21" s="61" t="s">
        <v>29</v>
      </c>
      <c r="G21" s="61" t="s">
        <v>30</v>
      </c>
      <c r="H21" s="61" t="s">
        <v>31</v>
      </c>
      <c r="I21" s="61" t="s">
        <v>32</v>
      </c>
    </row>
    <row r="22" spans="1:11" x14ac:dyDescent="0.25">
      <c r="A22" s="59"/>
      <c r="B22" s="60"/>
      <c r="C22" s="62" t="s">
        <v>33</v>
      </c>
      <c r="D22" s="63" t="s">
        <v>33</v>
      </c>
      <c r="E22" s="62" t="s">
        <v>33</v>
      </c>
      <c r="F22" s="62" t="s">
        <v>33</v>
      </c>
      <c r="G22" s="62" t="s">
        <v>34</v>
      </c>
      <c r="H22" s="62" t="s">
        <v>34</v>
      </c>
      <c r="I22" s="62" t="s">
        <v>34</v>
      </c>
    </row>
    <row r="23" spans="1:11" x14ac:dyDescent="0.25">
      <c r="A23" s="59" t="s">
        <v>35</v>
      </c>
      <c r="B23" s="60"/>
      <c r="C23" s="64"/>
      <c r="D23" s="65"/>
      <c r="E23" s="65">
        <v>8000</v>
      </c>
      <c r="F23" s="65"/>
      <c r="G23" s="65"/>
      <c r="H23" s="65">
        <v>0</v>
      </c>
      <c r="I23" s="65">
        <v>0</v>
      </c>
      <c r="K23" s="46"/>
    </row>
    <row r="24" spans="1:11" x14ac:dyDescent="0.25">
      <c r="A24" s="59" t="s">
        <v>36</v>
      </c>
      <c r="B24" s="60"/>
      <c r="C24" s="64">
        <v>0</v>
      </c>
      <c r="D24" s="65">
        <f t="shared" ref="D24:I24" si="0">C35</f>
        <v>0</v>
      </c>
      <c r="E24" s="65">
        <f t="shared" si="0"/>
        <v>0</v>
      </c>
      <c r="F24" s="65">
        <f t="shared" si="0"/>
        <v>1954</v>
      </c>
      <c r="G24" s="65">
        <f t="shared" si="0"/>
        <v>2535</v>
      </c>
      <c r="H24" s="65">
        <f t="shared" si="0"/>
        <v>2535</v>
      </c>
      <c r="I24" s="65">
        <f t="shared" si="0"/>
        <v>2535</v>
      </c>
    </row>
    <row r="25" spans="1:11" x14ac:dyDescent="0.25">
      <c r="A25" s="59" t="s">
        <v>37</v>
      </c>
      <c r="B25" s="60"/>
      <c r="C25" s="64"/>
      <c r="D25" s="65"/>
      <c r="E25" s="65">
        <v>2272</v>
      </c>
      <c r="F25" s="65">
        <v>4376</v>
      </c>
      <c r="G25" s="65">
        <v>0</v>
      </c>
      <c r="H25" s="65">
        <v>0</v>
      </c>
      <c r="I25" s="65">
        <v>0</v>
      </c>
    </row>
    <row r="26" spans="1:11" x14ac:dyDescent="0.25">
      <c r="A26" s="59" t="s">
        <v>38</v>
      </c>
      <c r="B26" s="60"/>
      <c r="C26" s="64"/>
      <c r="D26" s="65"/>
      <c r="E26" s="65">
        <v>318</v>
      </c>
      <c r="F26" s="64">
        <v>3795</v>
      </c>
      <c r="G26" s="65">
        <v>0</v>
      </c>
      <c r="H26" s="65">
        <v>0</v>
      </c>
      <c r="I26" s="65">
        <v>0</v>
      </c>
    </row>
    <row r="27" spans="1:11" x14ac:dyDescent="0.25">
      <c r="A27" s="59"/>
      <c r="B27" s="60"/>
      <c r="C27" s="64"/>
      <c r="D27" s="65"/>
      <c r="E27" s="65"/>
      <c r="F27" s="65"/>
      <c r="G27" s="65"/>
      <c r="H27" s="65"/>
      <c r="I27" s="65"/>
    </row>
    <row r="28" spans="1:11" x14ac:dyDescent="0.25">
      <c r="A28" s="59" t="s">
        <v>39</v>
      </c>
      <c r="B28" s="29"/>
      <c r="C28" s="66"/>
      <c r="D28" s="66"/>
      <c r="E28" s="66"/>
      <c r="F28" s="66"/>
      <c r="G28" s="66"/>
      <c r="H28" s="66"/>
      <c r="I28" s="64"/>
    </row>
    <row r="29" spans="1:11" x14ac:dyDescent="0.25">
      <c r="A29" s="67" t="s">
        <v>40</v>
      </c>
      <c r="B29" s="60"/>
      <c r="C29" s="64"/>
      <c r="D29" s="68"/>
      <c r="E29" s="66"/>
      <c r="F29" s="66"/>
      <c r="G29" s="66"/>
      <c r="H29" s="66"/>
      <c r="I29" s="64"/>
    </row>
    <row r="30" spans="1:11" x14ac:dyDescent="0.25">
      <c r="A30" s="69"/>
      <c r="B30" s="70"/>
      <c r="C30" s="64">
        <v>0</v>
      </c>
      <c r="D30" s="65">
        <v>0</v>
      </c>
      <c r="E30" s="65">
        <v>0</v>
      </c>
      <c r="F30" s="65">
        <v>0</v>
      </c>
      <c r="G30" s="65"/>
      <c r="H30" s="65"/>
      <c r="I30" s="65"/>
    </row>
    <row r="31" spans="1:11" x14ac:dyDescent="0.25">
      <c r="A31" s="69"/>
      <c r="B31" s="70"/>
      <c r="C31" s="64"/>
      <c r="D31" s="65"/>
      <c r="E31" s="65"/>
      <c r="F31" s="65"/>
      <c r="G31" s="65"/>
      <c r="H31" s="65"/>
      <c r="I31" s="65"/>
    </row>
    <row r="32" spans="1:11" x14ac:dyDescent="0.25">
      <c r="A32" s="69"/>
      <c r="B32" s="70"/>
      <c r="C32" s="64"/>
      <c r="D32" s="65"/>
      <c r="E32" s="65"/>
      <c r="F32" s="65"/>
      <c r="G32" s="65"/>
      <c r="H32" s="65"/>
      <c r="I32" s="65"/>
    </row>
    <row r="33" spans="1:9" x14ac:dyDescent="0.25">
      <c r="A33" s="59" t="s">
        <v>41</v>
      </c>
      <c r="B33" s="60"/>
      <c r="C33" s="64">
        <f t="shared" ref="C33:I33" si="1">SUM(C30:C32)</f>
        <v>0</v>
      </c>
      <c r="D33" s="64">
        <f t="shared" si="1"/>
        <v>0</v>
      </c>
      <c r="E33" s="64">
        <f t="shared" si="1"/>
        <v>0</v>
      </c>
      <c r="F33" s="64">
        <f t="shared" si="1"/>
        <v>0</v>
      </c>
      <c r="G33" s="64">
        <f t="shared" si="1"/>
        <v>0</v>
      </c>
      <c r="H33" s="64">
        <f t="shared" si="1"/>
        <v>0</v>
      </c>
      <c r="I33" s="64">
        <f t="shared" si="1"/>
        <v>0</v>
      </c>
    </row>
    <row r="34" spans="1:9" x14ac:dyDescent="0.25">
      <c r="A34" s="59"/>
      <c r="B34" s="60"/>
      <c r="C34" s="64"/>
      <c r="D34" s="65"/>
      <c r="E34" s="65"/>
      <c r="F34" s="65"/>
      <c r="G34" s="65"/>
      <c r="H34" s="65"/>
      <c r="I34" s="65"/>
    </row>
    <row r="35" spans="1:9" x14ac:dyDescent="0.25">
      <c r="A35" s="59" t="s">
        <v>42</v>
      </c>
      <c r="B35" s="60"/>
      <c r="C35" s="64">
        <f>+C24+C25-C26+C33</f>
        <v>0</v>
      </c>
      <c r="D35" s="64">
        <f t="shared" ref="D35:I35" si="2">+D24+D25-D26+D33</f>
        <v>0</v>
      </c>
      <c r="E35" s="64">
        <f>+E24+E25-E26+E33</f>
        <v>1954</v>
      </c>
      <c r="F35" s="64">
        <f t="shared" si="2"/>
        <v>2535</v>
      </c>
      <c r="G35" s="64">
        <f>+G24+G25-G26+G33</f>
        <v>2535</v>
      </c>
      <c r="H35" s="64">
        <f>+H24+H25-H26+H33</f>
        <v>2535</v>
      </c>
      <c r="I35" s="64">
        <f t="shared" si="2"/>
        <v>2535</v>
      </c>
    </row>
    <row r="36" spans="1:9" x14ac:dyDescent="0.25">
      <c r="A36" s="69"/>
      <c r="B36" s="70"/>
      <c r="C36" s="71"/>
      <c r="D36" s="72"/>
      <c r="E36" s="72"/>
      <c r="F36" s="65"/>
      <c r="G36" s="65"/>
      <c r="H36" s="65"/>
      <c r="I36" s="65"/>
    </row>
    <row r="37" spans="1:9" x14ac:dyDescent="0.25">
      <c r="A37" s="59" t="s">
        <v>43</v>
      </c>
      <c r="B37" s="60"/>
      <c r="C37" s="71"/>
      <c r="D37" s="72"/>
      <c r="E37" s="72">
        <v>350</v>
      </c>
      <c r="F37" s="65"/>
      <c r="G37" s="65">
        <v>0</v>
      </c>
      <c r="H37" s="65">
        <v>0</v>
      </c>
      <c r="I37" s="65">
        <v>0</v>
      </c>
    </row>
    <row r="38" spans="1:9" x14ac:dyDescent="0.25">
      <c r="A38" s="69"/>
      <c r="B38" s="70"/>
      <c r="C38" s="71"/>
      <c r="D38" s="72"/>
      <c r="E38" s="72"/>
      <c r="F38" s="65"/>
      <c r="G38" s="65"/>
      <c r="H38" s="65"/>
      <c r="I38" s="65"/>
    </row>
    <row r="39" spans="1:9" x14ac:dyDescent="0.25">
      <c r="A39" s="59" t="s">
        <v>44</v>
      </c>
      <c r="B39" s="73"/>
      <c r="C39" s="74">
        <f>C35-C37</f>
        <v>0</v>
      </c>
      <c r="D39" s="74">
        <f t="shared" ref="D39:I39" si="3">D35-D37</f>
        <v>0</v>
      </c>
      <c r="E39" s="74">
        <f t="shared" si="3"/>
        <v>1604</v>
      </c>
      <c r="F39" s="75">
        <f t="shared" si="3"/>
        <v>2535</v>
      </c>
      <c r="G39" s="75">
        <f t="shared" si="3"/>
        <v>2535</v>
      </c>
      <c r="H39" s="75">
        <f t="shared" si="3"/>
        <v>2535</v>
      </c>
      <c r="I39" s="75">
        <f t="shared" si="3"/>
        <v>2535</v>
      </c>
    </row>
    <row r="40" spans="1:9" x14ac:dyDescent="0.25">
      <c r="A40" s="76"/>
      <c r="B40" s="76"/>
      <c r="C40" s="77"/>
      <c r="D40" s="77"/>
      <c r="E40" s="77"/>
      <c r="F40" s="77"/>
      <c r="G40" s="77"/>
      <c r="H40" s="77"/>
      <c r="I40" s="77"/>
    </row>
    <row r="41" spans="1:9" x14ac:dyDescent="0.25">
      <c r="A41" s="78" t="s">
        <v>45</v>
      </c>
      <c r="B41" s="28"/>
      <c r="C41" s="79"/>
      <c r="D41" s="79"/>
      <c r="E41" s="79"/>
      <c r="F41" s="79"/>
      <c r="G41" s="79"/>
      <c r="H41" s="79"/>
      <c r="I41" s="79"/>
    </row>
    <row r="42" spans="1:9" x14ac:dyDescent="0.25">
      <c r="A42" s="80" t="s">
        <v>46</v>
      </c>
      <c r="B42" s="70"/>
      <c r="C42" s="72"/>
      <c r="D42" s="72"/>
      <c r="E42" s="72"/>
      <c r="F42" s="72"/>
      <c r="G42" s="72"/>
      <c r="H42" s="72"/>
      <c r="I42" s="72"/>
    </row>
    <row r="43" spans="1:9" x14ac:dyDescent="0.25">
      <c r="A43" s="59"/>
      <c r="B43" s="60"/>
      <c r="C43" s="65"/>
      <c r="D43" s="65"/>
      <c r="E43" s="65"/>
      <c r="F43" s="65"/>
      <c r="G43" s="65"/>
      <c r="H43" s="65"/>
      <c r="I43" s="65"/>
    </row>
    <row r="44" spans="1:9" x14ac:dyDescent="0.25">
      <c r="A44" s="59" t="s">
        <v>47</v>
      </c>
      <c r="B44" s="60"/>
      <c r="C44" s="65"/>
      <c r="D44" s="65"/>
      <c r="E44" s="65"/>
      <c r="F44" s="65"/>
      <c r="G44" s="65"/>
      <c r="H44" s="65"/>
      <c r="I44" s="65"/>
    </row>
    <row r="45" spans="1:9" x14ac:dyDescent="0.25">
      <c r="A45" s="59"/>
      <c r="B45" s="60"/>
      <c r="C45" s="65"/>
      <c r="D45" s="65"/>
      <c r="E45" s="65"/>
      <c r="F45" s="65"/>
      <c r="G45" s="65"/>
      <c r="H45" s="65"/>
      <c r="I45" s="65"/>
    </row>
    <row r="46" spans="1:9" x14ac:dyDescent="0.25">
      <c r="A46" s="112" t="s">
        <v>48</v>
      </c>
      <c r="B46" s="73"/>
      <c r="C46" s="65"/>
      <c r="D46" s="65"/>
      <c r="E46" s="65"/>
      <c r="F46" s="65"/>
      <c r="G46" s="65"/>
      <c r="H46" s="65"/>
      <c r="I46" s="65"/>
    </row>
    <row r="47" spans="1:9" x14ac:dyDescent="0.25">
      <c r="A47" s="113" t="s">
        <v>49</v>
      </c>
      <c r="B47" s="114"/>
      <c r="C47" s="65"/>
      <c r="D47" s="65"/>
      <c r="E47" s="65"/>
      <c r="F47" s="65"/>
      <c r="G47" s="65"/>
      <c r="H47" s="65"/>
      <c r="I47" s="65"/>
    </row>
  </sheetData>
  <sheetProtection selectLockedCells="1"/>
  <mergeCells count="1">
    <mergeCell ref="A20:I20"/>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7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B5AC9A-B3D9-496A-A4FF-05FEA1C22AA6}">
  <sheetPr>
    <pageSetUpPr fitToPage="1"/>
  </sheetPr>
  <dimension ref="A1:I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8" t="s">
        <v>60</v>
      </c>
      <c r="I2" s="28"/>
    </row>
    <row r="3" spans="1:9" x14ac:dyDescent="0.25">
      <c r="A3" s="6" t="s">
        <v>4</v>
      </c>
      <c r="B3" s="28" t="s">
        <v>5</v>
      </c>
      <c r="C3" s="28"/>
      <c r="D3" s="28"/>
      <c r="E3" s="7"/>
      <c r="F3" s="6"/>
      <c r="G3" s="57" t="s">
        <v>6</v>
      </c>
      <c r="H3" s="29" t="s">
        <v>61</v>
      </c>
      <c r="I3" s="29"/>
    </row>
    <row r="4" spans="1:9" x14ac:dyDescent="0.25">
      <c r="A4" s="6" t="s">
        <v>8</v>
      </c>
      <c r="B4" s="28" t="s">
        <v>173</v>
      </c>
      <c r="C4" s="28"/>
      <c r="D4" s="28"/>
      <c r="E4" s="7"/>
      <c r="F4" s="6"/>
      <c r="G4" s="57" t="s">
        <v>10</v>
      </c>
      <c r="H4" s="28" t="s">
        <v>11</v>
      </c>
      <c r="I4" s="28"/>
    </row>
    <row r="5" spans="1:9" x14ac:dyDescent="0.25">
      <c r="A5" s="6" t="s">
        <v>12</v>
      </c>
      <c r="B5" s="28" t="s">
        <v>92</v>
      </c>
      <c r="C5" s="29"/>
      <c r="D5" s="29"/>
      <c r="E5" s="7"/>
      <c r="F5" s="6"/>
      <c r="G5" s="57" t="s">
        <v>14</v>
      </c>
      <c r="H5" s="29" t="s">
        <v>174</v>
      </c>
      <c r="I5" s="29"/>
    </row>
    <row r="6" spans="1:9" x14ac:dyDescent="0.25">
      <c r="A6" s="6"/>
      <c r="B6" s="6"/>
      <c r="C6" s="6"/>
      <c r="D6" s="6"/>
      <c r="E6" s="6"/>
      <c r="F6" s="6"/>
      <c r="G6" s="6"/>
      <c r="H6" s="6"/>
      <c r="I6" s="6"/>
    </row>
    <row r="7" spans="1:9" x14ac:dyDescent="0.25">
      <c r="A7" s="6"/>
      <c r="B7" s="6"/>
      <c r="C7" s="6" t="s">
        <v>131</v>
      </c>
      <c r="D7" s="6"/>
      <c r="E7" s="6"/>
      <c r="F7" s="6"/>
      <c r="G7" s="6"/>
      <c r="H7" s="6"/>
      <c r="I7" s="6"/>
    </row>
    <row r="8" spans="1:9" x14ac:dyDescent="0.25">
      <c r="A8" s="6" t="s">
        <v>16</v>
      </c>
      <c r="B8" s="6"/>
      <c r="C8" s="7"/>
      <c r="D8" s="7"/>
      <c r="E8" s="7"/>
      <c r="F8" s="7"/>
      <c r="G8" s="7"/>
      <c r="H8" s="7"/>
      <c r="I8" s="7"/>
    </row>
    <row r="9" spans="1:9" x14ac:dyDescent="0.25">
      <c r="A9" s="5" t="s">
        <v>175</v>
      </c>
      <c r="B9" s="6"/>
      <c r="C9" s="7"/>
      <c r="D9" s="7"/>
      <c r="E9" s="7"/>
      <c r="F9" s="7"/>
      <c r="G9" s="7"/>
      <c r="H9" s="7"/>
      <c r="I9" s="7"/>
    </row>
    <row r="10" spans="1:9" x14ac:dyDescent="0.25">
      <c r="A10" s="6" t="s">
        <v>18</v>
      </c>
      <c r="B10" s="6"/>
      <c r="C10" s="7"/>
      <c r="D10" s="7"/>
      <c r="E10" s="7"/>
      <c r="F10" s="7"/>
      <c r="G10" s="7"/>
      <c r="H10" s="7"/>
      <c r="I10" s="7"/>
    </row>
    <row r="11" spans="1:9" x14ac:dyDescent="0.25">
      <c r="A11" s="6" t="s">
        <v>19</v>
      </c>
      <c r="B11" s="6"/>
      <c r="C11" s="7"/>
      <c r="D11" s="7"/>
      <c r="E11" s="7"/>
      <c r="F11" s="7"/>
      <c r="G11" s="7"/>
      <c r="H11" s="7"/>
      <c r="I11" s="7"/>
    </row>
    <row r="12" spans="1:9" x14ac:dyDescent="0.25">
      <c r="A12" s="6" t="s">
        <v>20</v>
      </c>
      <c r="B12" s="6"/>
      <c r="C12" s="7"/>
      <c r="D12" s="7"/>
      <c r="E12" s="7"/>
      <c r="F12" s="7"/>
      <c r="G12" s="7"/>
      <c r="H12" s="7"/>
      <c r="I12" s="7"/>
    </row>
    <row r="13" spans="1:9" x14ac:dyDescent="0.25">
      <c r="A13" s="6" t="s">
        <v>176</v>
      </c>
      <c r="B13" s="6"/>
      <c r="C13" s="7"/>
      <c r="D13" s="7"/>
      <c r="E13" s="7"/>
      <c r="F13" s="7"/>
      <c r="G13" s="7"/>
      <c r="H13" s="7"/>
      <c r="I13" s="7"/>
    </row>
    <row r="14" spans="1:9" x14ac:dyDescent="0.25">
      <c r="A14" s="5" t="s">
        <v>22</v>
      </c>
      <c r="B14" s="6"/>
      <c r="C14" s="7"/>
      <c r="D14" s="7"/>
      <c r="E14" s="7"/>
      <c r="F14" s="7"/>
      <c r="G14" s="7"/>
      <c r="H14" s="7"/>
      <c r="I14" s="7"/>
    </row>
    <row r="15" spans="1:9" x14ac:dyDescent="0.25">
      <c r="A15" s="6"/>
      <c r="B15" s="6"/>
      <c r="C15" s="7"/>
      <c r="D15" s="7"/>
      <c r="E15" s="7"/>
      <c r="F15" s="7"/>
      <c r="G15" s="7"/>
      <c r="H15" s="7"/>
      <c r="I15" s="7"/>
    </row>
    <row r="16" spans="1:9" x14ac:dyDescent="0.25">
      <c r="A16" s="5" t="s">
        <v>23</v>
      </c>
      <c r="B16" s="6"/>
      <c r="C16" s="7"/>
      <c r="D16" s="7"/>
      <c r="E16" s="7"/>
      <c r="F16" s="7"/>
      <c r="G16" s="7"/>
      <c r="H16" s="7"/>
      <c r="I16" s="7"/>
    </row>
    <row r="17" spans="1:9" x14ac:dyDescent="0.25">
      <c r="A17" s="7" t="s">
        <v>177</v>
      </c>
      <c r="B17" s="7"/>
      <c r="C17" s="7"/>
      <c r="D17" s="7"/>
      <c r="E17" s="7"/>
      <c r="F17" s="7"/>
      <c r="G17" s="7"/>
      <c r="H17" s="7"/>
      <c r="I17" s="7"/>
    </row>
    <row r="18" spans="1:9" ht="13" x14ac:dyDescent="0.3">
      <c r="A18" s="119" t="s">
        <v>25</v>
      </c>
      <c r="B18" s="120"/>
      <c r="C18" s="120"/>
      <c r="D18" s="120"/>
      <c r="E18" s="120"/>
      <c r="F18" s="120"/>
      <c r="G18" s="120"/>
      <c r="H18" s="120"/>
      <c r="I18" s="121"/>
    </row>
    <row r="19" spans="1:9" x14ac:dyDescent="0.25">
      <c r="A19" s="59"/>
      <c r="B19" s="60"/>
      <c r="C19" s="61" t="s">
        <v>26</v>
      </c>
      <c r="D19" s="61" t="s">
        <v>27</v>
      </c>
      <c r="E19" s="61" t="s">
        <v>28</v>
      </c>
      <c r="F19" s="61" t="s">
        <v>29</v>
      </c>
      <c r="G19" s="61" t="s">
        <v>30</v>
      </c>
      <c r="H19" s="61" t="s">
        <v>31</v>
      </c>
      <c r="I19" s="61" t="s">
        <v>32</v>
      </c>
    </row>
    <row r="20" spans="1:9" x14ac:dyDescent="0.25">
      <c r="A20" s="59"/>
      <c r="B20" s="60"/>
      <c r="C20" s="62" t="s">
        <v>33</v>
      </c>
      <c r="D20" s="63" t="s">
        <v>33</v>
      </c>
      <c r="E20" s="62" t="s">
        <v>33</v>
      </c>
      <c r="F20" s="62" t="s">
        <v>33</v>
      </c>
      <c r="G20" s="62" t="s">
        <v>34</v>
      </c>
      <c r="H20" s="62" t="s">
        <v>34</v>
      </c>
      <c r="I20" s="62" t="s">
        <v>34</v>
      </c>
    </row>
    <row r="21" spans="1:9" x14ac:dyDescent="0.25">
      <c r="A21" s="59" t="s">
        <v>35</v>
      </c>
      <c r="B21" s="60"/>
      <c r="C21" s="64"/>
      <c r="D21" s="65"/>
      <c r="E21" s="65">
        <v>2000000</v>
      </c>
      <c r="F21" s="65"/>
      <c r="G21" s="65"/>
      <c r="H21" s="65"/>
      <c r="I21" s="65"/>
    </row>
    <row r="22" spans="1:9" x14ac:dyDescent="0.25">
      <c r="A22" s="59" t="s">
        <v>36</v>
      </c>
      <c r="B22" s="60"/>
      <c r="C22" s="64">
        <v>0</v>
      </c>
      <c r="D22" s="65">
        <f t="shared" ref="D22:I22" si="0">C33</f>
        <v>0</v>
      </c>
      <c r="E22" s="65">
        <f t="shared" si="0"/>
        <v>0</v>
      </c>
      <c r="F22" s="65">
        <f t="shared" si="0"/>
        <v>0</v>
      </c>
      <c r="G22" s="65">
        <f t="shared" si="0"/>
        <v>0</v>
      </c>
      <c r="H22" s="65">
        <f t="shared" si="0"/>
        <v>0</v>
      </c>
      <c r="I22" s="65">
        <f t="shared" si="0"/>
        <v>0</v>
      </c>
    </row>
    <row r="23" spans="1:9" x14ac:dyDescent="0.25">
      <c r="A23" s="59" t="s">
        <v>37</v>
      </c>
      <c r="B23" s="60"/>
      <c r="C23" s="64"/>
      <c r="D23" s="65">
        <v>0</v>
      </c>
      <c r="E23" s="65">
        <v>0</v>
      </c>
      <c r="F23" s="65">
        <v>2000000</v>
      </c>
      <c r="G23" s="65">
        <v>0</v>
      </c>
      <c r="H23" s="65">
        <v>0</v>
      </c>
      <c r="I23" s="65">
        <v>0</v>
      </c>
    </row>
    <row r="24" spans="1:9" x14ac:dyDescent="0.25">
      <c r="A24" s="59" t="s">
        <v>38</v>
      </c>
      <c r="B24" s="60"/>
      <c r="C24" s="64"/>
      <c r="D24" s="65">
        <v>0</v>
      </c>
      <c r="E24" s="65">
        <v>0</v>
      </c>
      <c r="F24" s="64">
        <v>2000000</v>
      </c>
      <c r="G24" s="65">
        <v>0</v>
      </c>
      <c r="H24" s="65">
        <v>0</v>
      </c>
      <c r="I24" s="65">
        <v>0</v>
      </c>
    </row>
    <row r="25" spans="1:9" x14ac:dyDescent="0.25">
      <c r="A25" s="59"/>
      <c r="B25" s="60"/>
      <c r="C25" s="64"/>
      <c r="D25" s="65"/>
      <c r="E25" s="65"/>
      <c r="F25" s="65"/>
      <c r="G25" s="65"/>
      <c r="H25" s="65"/>
      <c r="I25" s="65"/>
    </row>
    <row r="26" spans="1:9" x14ac:dyDescent="0.25">
      <c r="A26" s="59" t="s">
        <v>39</v>
      </c>
      <c r="B26" s="29"/>
      <c r="C26" s="66"/>
      <c r="D26" s="66"/>
      <c r="E26" s="66"/>
      <c r="F26" s="66"/>
      <c r="G26" s="66"/>
      <c r="H26" s="66"/>
      <c r="I26" s="64"/>
    </row>
    <row r="27" spans="1:9" x14ac:dyDescent="0.25">
      <c r="A27" s="67" t="s">
        <v>40</v>
      </c>
      <c r="B27" s="60"/>
      <c r="C27" s="64"/>
      <c r="D27" s="68"/>
      <c r="E27" s="66"/>
      <c r="F27" s="66"/>
      <c r="G27" s="66"/>
      <c r="H27" s="66"/>
      <c r="I27" s="64"/>
    </row>
    <row r="28" spans="1:9" x14ac:dyDescent="0.25">
      <c r="A28" s="69"/>
      <c r="B28" s="70"/>
      <c r="C28" s="64">
        <v>0</v>
      </c>
      <c r="D28" s="65">
        <v>0</v>
      </c>
      <c r="E28" s="65">
        <v>0</v>
      </c>
      <c r="F28" s="65">
        <v>0</v>
      </c>
      <c r="G28" s="65"/>
      <c r="H28" s="65"/>
      <c r="I28" s="65"/>
    </row>
    <row r="29" spans="1:9" x14ac:dyDescent="0.25">
      <c r="A29" s="69"/>
      <c r="B29" s="70"/>
      <c r="C29" s="64"/>
      <c r="D29" s="65"/>
      <c r="E29" s="65"/>
      <c r="F29" s="65"/>
      <c r="G29" s="65"/>
      <c r="H29" s="65"/>
      <c r="I29" s="65"/>
    </row>
    <row r="30" spans="1:9" x14ac:dyDescent="0.25">
      <c r="A30" s="69"/>
      <c r="B30" s="70"/>
      <c r="C30" s="64"/>
      <c r="D30" s="65"/>
      <c r="E30" s="65"/>
      <c r="F30" s="65"/>
      <c r="G30" s="65"/>
      <c r="H30" s="65"/>
      <c r="I30" s="65"/>
    </row>
    <row r="31" spans="1:9" x14ac:dyDescent="0.25">
      <c r="A31" s="59" t="s">
        <v>41</v>
      </c>
      <c r="B31" s="60"/>
      <c r="C31" s="64">
        <f t="shared" ref="C31:I31" si="1">SUM(C28:C30)</f>
        <v>0</v>
      </c>
      <c r="D31" s="64">
        <f t="shared" si="1"/>
        <v>0</v>
      </c>
      <c r="E31" s="64">
        <f t="shared" si="1"/>
        <v>0</v>
      </c>
      <c r="F31" s="64">
        <f t="shared" si="1"/>
        <v>0</v>
      </c>
      <c r="G31" s="64">
        <f t="shared" si="1"/>
        <v>0</v>
      </c>
      <c r="H31" s="64">
        <f t="shared" si="1"/>
        <v>0</v>
      </c>
      <c r="I31" s="64">
        <f t="shared" si="1"/>
        <v>0</v>
      </c>
    </row>
    <row r="32" spans="1:9" x14ac:dyDescent="0.25">
      <c r="A32" s="59"/>
      <c r="B32" s="60"/>
      <c r="C32" s="64"/>
      <c r="D32" s="65"/>
      <c r="E32" s="65"/>
      <c r="F32" s="65"/>
      <c r="G32" s="65"/>
      <c r="H32" s="65"/>
      <c r="I32" s="65"/>
    </row>
    <row r="33" spans="1:9" x14ac:dyDescent="0.25">
      <c r="A33" s="59" t="s">
        <v>42</v>
      </c>
      <c r="B33" s="60"/>
      <c r="C33" s="64">
        <f>+C22+C23-C24+C31</f>
        <v>0</v>
      </c>
      <c r="D33" s="64">
        <f t="shared" ref="D33:I33" si="2">+D22+D23-D24+D31</f>
        <v>0</v>
      </c>
      <c r="E33" s="64">
        <f>+E22+E23-E24+E31</f>
        <v>0</v>
      </c>
      <c r="F33" s="64">
        <f t="shared" si="2"/>
        <v>0</v>
      </c>
      <c r="G33" s="64">
        <f>+G22+G23-G24+G31</f>
        <v>0</v>
      </c>
      <c r="H33" s="64">
        <f>+H22+H23-H24+H31</f>
        <v>0</v>
      </c>
      <c r="I33" s="64">
        <f t="shared" si="2"/>
        <v>0</v>
      </c>
    </row>
    <row r="34" spans="1:9" x14ac:dyDescent="0.25">
      <c r="A34" s="69"/>
      <c r="B34" s="70"/>
      <c r="C34" s="71"/>
      <c r="D34" s="72"/>
      <c r="E34" s="72"/>
      <c r="F34" s="65"/>
      <c r="G34" s="65"/>
      <c r="H34" s="65"/>
      <c r="I34" s="65"/>
    </row>
    <row r="35" spans="1:9" x14ac:dyDescent="0.25">
      <c r="A35" s="59" t="s">
        <v>43</v>
      </c>
      <c r="B35" s="60"/>
      <c r="C35" s="71"/>
      <c r="D35" s="72">
        <v>0</v>
      </c>
      <c r="E35" s="72">
        <v>0</v>
      </c>
      <c r="F35" s="65">
        <v>0</v>
      </c>
      <c r="G35" s="65"/>
      <c r="H35" s="65"/>
      <c r="I35" s="65"/>
    </row>
    <row r="36" spans="1:9" x14ac:dyDescent="0.25">
      <c r="A36" s="69"/>
      <c r="B36" s="70"/>
      <c r="C36" s="71"/>
      <c r="D36" s="72"/>
      <c r="E36" s="72"/>
      <c r="F36" s="65"/>
      <c r="G36" s="65"/>
      <c r="H36" s="65"/>
      <c r="I36" s="65"/>
    </row>
    <row r="37" spans="1:9" x14ac:dyDescent="0.25">
      <c r="A37" s="59" t="s">
        <v>44</v>
      </c>
      <c r="B37" s="73"/>
      <c r="C37" s="74">
        <f>C33-C35</f>
        <v>0</v>
      </c>
      <c r="D37" s="74">
        <f t="shared" ref="D37:I37" si="3">D33-D35</f>
        <v>0</v>
      </c>
      <c r="E37" s="74">
        <f t="shared" si="3"/>
        <v>0</v>
      </c>
      <c r="F37" s="75">
        <f t="shared" si="3"/>
        <v>0</v>
      </c>
      <c r="G37" s="75">
        <f t="shared" si="3"/>
        <v>0</v>
      </c>
      <c r="H37" s="75">
        <f t="shared" si="3"/>
        <v>0</v>
      </c>
      <c r="I37" s="75">
        <f t="shared" si="3"/>
        <v>0</v>
      </c>
    </row>
    <row r="38" spans="1:9" x14ac:dyDescent="0.25">
      <c r="A38" s="76"/>
      <c r="B38" s="76"/>
      <c r="C38" s="77"/>
      <c r="D38" s="77"/>
      <c r="E38" s="77"/>
      <c r="F38" s="77"/>
      <c r="G38" s="77"/>
      <c r="H38" s="77"/>
      <c r="I38" s="77"/>
    </row>
    <row r="39" spans="1:9" x14ac:dyDescent="0.25">
      <c r="A39" s="78" t="s">
        <v>45</v>
      </c>
      <c r="B39" s="28"/>
      <c r="C39" s="79"/>
      <c r="D39" s="79"/>
      <c r="E39" s="79"/>
      <c r="F39" s="79"/>
      <c r="G39" s="79"/>
      <c r="H39" s="79"/>
      <c r="I39" s="79"/>
    </row>
    <row r="40" spans="1:9" x14ac:dyDescent="0.25">
      <c r="A40" s="80" t="s">
        <v>46</v>
      </c>
      <c r="B40" s="70"/>
      <c r="C40" s="72"/>
      <c r="D40" s="72"/>
      <c r="E40" s="72"/>
      <c r="F40" s="72"/>
      <c r="G40" s="72"/>
      <c r="H40" s="72"/>
      <c r="I40" s="72"/>
    </row>
    <row r="41" spans="1:9" x14ac:dyDescent="0.25">
      <c r="A41" s="59"/>
      <c r="B41" s="60"/>
      <c r="C41" s="65"/>
      <c r="D41" s="65"/>
      <c r="E41" s="65"/>
      <c r="F41" s="65"/>
      <c r="G41" s="65"/>
      <c r="H41" s="65"/>
      <c r="I41" s="65"/>
    </row>
    <row r="42" spans="1:9" x14ac:dyDescent="0.25">
      <c r="A42" s="59" t="s">
        <v>47</v>
      </c>
      <c r="B42" s="60"/>
      <c r="C42" s="65"/>
      <c r="D42" s="65"/>
      <c r="E42" s="65"/>
      <c r="F42" s="65"/>
      <c r="G42" s="65"/>
      <c r="H42" s="65"/>
      <c r="I42" s="65"/>
    </row>
    <row r="43" spans="1:9" x14ac:dyDescent="0.25">
      <c r="A43" s="59"/>
      <c r="B43" s="60"/>
      <c r="C43" s="65"/>
      <c r="D43" s="65"/>
      <c r="E43" s="65"/>
      <c r="F43" s="65"/>
      <c r="G43" s="65"/>
      <c r="H43" s="65"/>
      <c r="I43" s="65"/>
    </row>
    <row r="44" spans="1:9" x14ac:dyDescent="0.25">
      <c r="A44" s="112" t="s">
        <v>48</v>
      </c>
      <c r="B44" s="73"/>
      <c r="C44" s="65"/>
      <c r="D44" s="65"/>
      <c r="E44" s="65"/>
      <c r="F44" s="65"/>
      <c r="G44" s="65"/>
      <c r="H44" s="65"/>
      <c r="I44" s="65"/>
    </row>
    <row r="45" spans="1:9" x14ac:dyDescent="0.25">
      <c r="A45" s="113" t="s">
        <v>49</v>
      </c>
      <c r="B45" s="114"/>
      <c r="C45" s="65"/>
      <c r="D45" s="65"/>
      <c r="E45" s="65"/>
      <c r="F45" s="65"/>
      <c r="G45" s="65"/>
      <c r="H45" s="65"/>
      <c r="I45" s="65"/>
    </row>
    <row r="46" spans="1:9" x14ac:dyDescent="0.25">
      <c r="A46" s="6"/>
      <c r="B46" s="6"/>
      <c r="C46" s="6"/>
      <c r="D46" s="6"/>
      <c r="E46" s="6"/>
      <c r="F46" s="6"/>
      <c r="G46" s="6"/>
      <c r="H46" s="6"/>
      <c r="I46" s="6"/>
    </row>
    <row r="47" spans="1:9" x14ac:dyDescent="0.25">
      <c r="A47" s="6"/>
      <c r="B47" s="6"/>
      <c r="C47" s="6"/>
      <c r="D47" s="6"/>
      <c r="E47" s="6"/>
      <c r="F47" s="6"/>
      <c r="G47" s="6"/>
      <c r="H47" s="6"/>
      <c r="I47" s="6"/>
    </row>
  </sheetData>
  <sheetProtection selectLockedCells="1"/>
  <mergeCells count="1">
    <mergeCell ref="A18:I18"/>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7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1AF32-5328-4BBE-82D9-57511FC96E0D}">
  <sheetPr>
    <pageSetUpPr fitToPage="1"/>
  </sheetPr>
  <dimension ref="A1:I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6" t="s">
        <v>436</v>
      </c>
      <c r="I2" s="28"/>
    </row>
    <row r="3" spans="1:9" x14ac:dyDescent="0.25">
      <c r="A3" s="6" t="s">
        <v>4</v>
      </c>
      <c r="B3" s="28" t="s">
        <v>437</v>
      </c>
      <c r="C3" s="28"/>
      <c r="D3" s="28"/>
      <c r="E3" s="7"/>
      <c r="F3" s="6"/>
      <c r="G3" s="57" t="s">
        <v>6</v>
      </c>
      <c r="H3" s="27" t="s">
        <v>438</v>
      </c>
      <c r="I3" s="29"/>
    </row>
    <row r="4" spans="1:9" x14ac:dyDescent="0.25">
      <c r="A4" s="6" t="s">
        <v>8</v>
      </c>
      <c r="B4" s="26" t="s">
        <v>467</v>
      </c>
      <c r="C4" s="28"/>
      <c r="D4" s="28"/>
      <c r="E4" s="7"/>
      <c r="F4" s="6"/>
      <c r="G4" s="57" t="s">
        <v>10</v>
      </c>
      <c r="H4" s="28" t="s">
        <v>11</v>
      </c>
      <c r="I4" s="28"/>
    </row>
    <row r="5" spans="1:9" x14ac:dyDescent="0.25">
      <c r="A5" s="6" t="s">
        <v>12</v>
      </c>
      <c r="B5" s="26" t="s">
        <v>143</v>
      </c>
      <c r="C5" s="29"/>
      <c r="D5" s="29"/>
      <c r="E5" s="7"/>
      <c r="F5" s="6"/>
      <c r="G5" s="57" t="s">
        <v>14</v>
      </c>
      <c r="H5" s="29" t="s">
        <v>468</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5" t="s">
        <v>469</v>
      </c>
      <c r="B9" s="6"/>
      <c r="C9" s="7"/>
      <c r="D9" s="7"/>
      <c r="E9" s="7"/>
      <c r="F9" s="7"/>
      <c r="G9" s="7"/>
      <c r="H9" s="7"/>
      <c r="I9" s="7"/>
    </row>
    <row r="10" spans="1:9" x14ac:dyDescent="0.25">
      <c r="A10" s="6" t="s">
        <v>18</v>
      </c>
      <c r="B10" s="6"/>
      <c r="C10" s="7"/>
      <c r="D10" s="7"/>
      <c r="E10" s="7"/>
      <c r="F10" s="7"/>
      <c r="G10" s="7"/>
      <c r="H10" s="7"/>
      <c r="I10" s="7"/>
    </row>
    <row r="11" spans="1:9" x14ac:dyDescent="0.25">
      <c r="A11" s="5" t="s">
        <v>470</v>
      </c>
      <c r="B11" s="6"/>
      <c r="C11" s="7"/>
      <c r="D11" s="7"/>
      <c r="E11" s="7"/>
      <c r="F11" s="7"/>
      <c r="G11" s="7"/>
      <c r="H11" s="7"/>
      <c r="I11" s="7"/>
    </row>
    <row r="12" spans="1:9" x14ac:dyDescent="0.25">
      <c r="A12" s="6" t="s">
        <v>20</v>
      </c>
      <c r="B12" s="6"/>
      <c r="C12" s="7"/>
      <c r="D12" s="7"/>
      <c r="E12" s="7"/>
      <c r="F12" s="7"/>
      <c r="G12" s="7"/>
      <c r="H12" s="7"/>
      <c r="I12" s="7"/>
    </row>
    <row r="13" spans="1:9" x14ac:dyDescent="0.25">
      <c r="A13" s="5" t="s">
        <v>471</v>
      </c>
      <c r="B13" s="6"/>
      <c r="C13" s="7"/>
      <c r="D13" s="7"/>
      <c r="E13" s="7"/>
      <c r="F13" s="7"/>
      <c r="G13" s="7"/>
      <c r="H13" s="7"/>
      <c r="I13" s="7"/>
    </row>
    <row r="14" spans="1:9" x14ac:dyDescent="0.25">
      <c r="A14" s="5" t="s">
        <v>472</v>
      </c>
      <c r="B14" s="6"/>
      <c r="C14" s="7"/>
      <c r="D14" s="7"/>
      <c r="E14" s="7"/>
      <c r="F14" s="7"/>
      <c r="G14" s="7"/>
      <c r="H14" s="7"/>
      <c r="I14" s="7"/>
    </row>
    <row r="15" spans="1:9" x14ac:dyDescent="0.25">
      <c r="A15" s="5" t="s">
        <v>22</v>
      </c>
      <c r="B15" s="6"/>
      <c r="C15" s="7"/>
      <c r="D15" s="7"/>
      <c r="E15" s="7"/>
      <c r="F15" s="7"/>
      <c r="G15" s="7"/>
      <c r="H15" s="7"/>
      <c r="I15" s="7"/>
    </row>
    <row r="16" spans="1:9" x14ac:dyDescent="0.25">
      <c r="A16" s="6"/>
      <c r="B16" s="6"/>
      <c r="C16" s="7"/>
      <c r="D16" s="7"/>
      <c r="E16" s="7"/>
      <c r="F16" s="7"/>
      <c r="G16" s="7"/>
      <c r="H16" s="7"/>
      <c r="I16" s="7"/>
    </row>
    <row r="17" spans="1:9" x14ac:dyDescent="0.25">
      <c r="A17" s="5" t="s">
        <v>23</v>
      </c>
      <c r="B17" s="6"/>
      <c r="C17" s="7"/>
      <c r="D17" s="7"/>
      <c r="E17" s="7"/>
      <c r="F17" s="7"/>
      <c r="G17" s="7"/>
      <c r="H17" s="7"/>
      <c r="I17" s="7"/>
    </row>
    <row r="18" spans="1:9" x14ac:dyDescent="0.25">
      <c r="A18" s="25" t="s">
        <v>473</v>
      </c>
      <c r="B18" s="7"/>
      <c r="C18" s="7"/>
      <c r="D18" s="7"/>
      <c r="E18" s="7"/>
      <c r="F18" s="7"/>
      <c r="G18" s="7"/>
      <c r="H18" s="7"/>
      <c r="I18" s="7"/>
    </row>
    <row r="19" spans="1:9" ht="13" x14ac:dyDescent="0.3">
      <c r="A19" s="119" t="s">
        <v>25</v>
      </c>
      <c r="B19" s="120"/>
      <c r="C19" s="120"/>
      <c r="D19" s="120"/>
      <c r="E19" s="120"/>
      <c r="F19" s="120"/>
      <c r="G19" s="120"/>
      <c r="H19" s="120"/>
      <c r="I19" s="121"/>
    </row>
    <row r="20" spans="1:9" x14ac:dyDescent="0.25">
      <c r="A20" s="59"/>
      <c r="B20" s="60"/>
      <c r="C20" s="61" t="s">
        <v>26</v>
      </c>
      <c r="D20" s="61" t="s">
        <v>27</v>
      </c>
      <c r="E20" s="61" t="s">
        <v>28</v>
      </c>
      <c r="F20" s="61" t="s">
        <v>29</v>
      </c>
      <c r="G20" s="61" t="s">
        <v>30</v>
      </c>
      <c r="H20" s="61" t="s">
        <v>31</v>
      </c>
      <c r="I20" s="61" t="s">
        <v>32</v>
      </c>
    </row>
    <row r="21" spans="1:9" x14ac:dyDescent="0.25">
      <c r="A21" s="59"/>
      <c r="B21" s="60"/>
      <c r="C21" s="62" t="s">
        <v>33</v>
      </c>
      <c r="D21" s="63" t="s">
        <v>33</v>
      </c>
      <c r="E21" s="62" t="s">
        <v>33</v>
      </c>
      <c r="F21" s="62" t="s">
        <v>33</v>
      </c>
      <c r="G21" s="62" t="s">
        <v>34</v>
      </c>
      <c r="H21" s="62" t="s">
        <v>34</v>
      </c>
      <c r="I21" s="62" t="s">
        <v>34</v>
      </c>
    </row>
    <row r="22" spans="1:9" x14ac:dyDescent="0.25">
      <c r="A22" s="59" t="s">
        <v>35</v>
      </c>
      <c r="B22" s="60"/>
      <c r="C22" s="64"/>
      <c r="D22" s="65"/>
      <c r="E22" s="65">
        <v>337550</v>
      </c>
      <c r="F22" s="65"/>
      <c r="G22" s="65"/>
      <c r="H22" s="65">
        <v>0</v>
      </c>
      <c r="I22" s="65">
        <v>0</v>
      </c>
    </row>
    <row r="23" spans="1:9" x14ac:dyDescent="0.25">
      <c r="A23" s="59" t="s">
        <v>36</v>
      </c>
      <c r="B23" s="60"/>
      <c r="C23" s="64"/>
      <c r="D23" s="65">
        <f t="shared" ref="D23:I23" si="0">C34</f>
        <v>0</v>
      </c>
      <c r="E23" s="65">
        <f t="shared" si="0"/>
        <v>0</v>
      </c>
      <c r="F23" s="65">
        <f t="shared" si="0"/>
        <v>0</v>
      </c>
      <c r="G23" s="65">
        <f t="shared" si="0"/>
        <v>0</v>
      </c>
      <c r="H23" s="65">
        <f t="shared" si="0"/>
        <v>0</v>
      </c>
      <c r="I23" s="65">
        <f t="shared" si="0"/>
        <v>0</v>
      </c>
    </row>
    <row r="24" spans="1:9" x14ac:dyDescent="0.25">
      <c r="A24" s="59" t="s">
        <v>37</v>
      </c>
      <c r="B24" s="60"/>
      <c r="C24" s="64"/>
      <c r="D24" s="65"/>
      <c r="E24" s="65">
        <v>0</v>
      </c>
      <c r="F24" s="65">
        <v>181957</v>
      </c>
      <c r="G24" s="65">
        <v>50000</v>
      </c>
      <c r="H24" s="65">
        <v>0</v>
      </c>
      <c r="I24" s="65">
        <v>0</v>
      </c>
    </row>
    <row r="25" spans="1:9" x14ac:dyDescent="0.25">
      <c r="A25" s="59" t="s">
        <v>38</v>
      </c>
      <c r="B25" s="60"/>
      <c r="C25" s="64"/>
      <c r="D25" s="65"/>
      <c r="E25" s="65">
        <v>0</v>
      </c>
      <c r="F25" s="64">
        <v>181957</v>
      </c>
      <c r="G25" s="65">
        <v>50000</v>
      </c>
      <c r="H25" s="65">
        <v>0</v>
      </c>
      <c r="I25" s="65">
        <v>0</v>
      </c>
    </row>
    <row r="26" spans="1:9" x14ac:dyDescent="0.25">
      <c r="A26" s="59"/>
      <c r="B26" s="60"/>
      <c r="C26" s="64"/>
      <c r="D26" s="65"/>
      <c r="E26" s="65"/>
      <c r="F26" s="65"/>
      <c r="G26" s="65"/>
      <c r="H26" s="65"/>
      <c r="I26" s="65"/>
    </row>
    <row r="27" spans="1:9" x14ac:dyDescent="0.25">
      <c r="A27" s="59" t="s">
        <v>39</v>
      </c>
      <c r="B27" s="29"/>
      <c r="C27" s="66"/>
      <c r="D27" s="66"/>
      <c r="E27" s="66"/>
      <c r="F27" s="66"/>
      <c r="G27" s="66"/>
      <c r="H27" s="66"/>
      <c r="I27" s="64"/>
    </row>
    <row r="28" spans="1:9" x14ac:dyDescent="0.25">
      <c r="A28" s="67" t="s">
        <v>40</v>
      </c>
      <c r="B28" s="60"/>
      <c r="C28" s="64"/>
      <c r="D28" s="68"/>
      <c r="E28" s="66"/>
      <c r="F28" s="66"/>
      <c r="G28" s="66"/>
      <c r="H28" s="66"/>
      <c r="I28" s="64"/>
    </row>
    <row r="29" spans="1:9" x14ac:dyDescent="0.25">
      <c r="A29" s="69"/>
      <c r="B29" s="70"/>
      <c r="C29" s="64">
        <v>0</v>
      </c>
      <c r="D29" s="65">
        <v>0</v>
      </c>
      <c r="E29" s="65">
        <v>0</v>
      </c>
      <c r="F29" s="65"/>
      <c r="G29" s="65"/>
      <c r="H29" s="65"/>
      <c r="I29" s="65"/>
    </row>
    <row r="30" spans="1:9" x14ac:dyDescent="0.25">
      <c r="A30" s="69"/>
      <c r="B30" s="70"/>
      <c r="C30" s="64"/>
      <c r="D30" s="65"/>
      <c r="E30" s="65"/>
      <c r="F30" s="65"/>
      <c r="G30" s="65"/>
      <c r="H30" s="65"/>
      <c r="I30" s="65"/>
    </row>
    <row r="31" spans="1:9" x14ac:dyDescent="0.25">
      <c r="A31" s="69"/>
      <c r="B31" s="70"/>
      <c r="C31" s="64"/>
      <c r="D31" s="65"/>
      <c r="E31" s="65"/>
      <c r="F31" s="65"/>
      <c r="G31" s="65"/>
      <c r="H31" s="65"/>
      <c r="I31" s="65"/>
    </row>
    <row r="32" spans="1:9" x14ac:dyDescent="0.25">
      <c r="A32" s="59" t="s">
        <v>41</v>
      </c>
      <c r="B32" s="60"/>
      <c r="C32" s="64">
        <f t="shared" ref="C32:I32" si="1">SUM(C29:C31)</f>
        <v>0</v>
      </c>
      <c r="D32" s="64">
        <f t="shared" si="1"/>
        <v>0</v>
      </c>
      <c r="E32" s="64">
        <f t="shared" si="1"/>
        <v>0</v>
      </c>
      <c r="F32" s="64">
        <f t="shared" si="1"/>
        <v>0</v>
      </c>
      <c r="G32" s="64">
        <f t="shared" si="1"/>
        <v>0</v>
      </c>
      <c r="H32" s="64">
        <f t="shared" si="1"/>
        <v>0</v>
      </c>
      <c r="I32" s="64">
        <f t="shared" si="1"/>
        <v>0</v>
      </c>
    </row>
    <row r="33" spans="1:9" x14ac:dyDescent="0.25">
      <c r="A33" s="59"/>
      <c r="B33" s="60"/>
      <c r="C33" s="64"/>
      <c r="D33" s="65"/>
      <c r="E33" s="65"/>
      <c r="F33" s="65"/>
      <c r="G33" s="65"/>
      <c r="H33" s="65"/>
      <c r="I33" s="65"/>
    </row>
    <row r="34" spans="1:9" x14ac:dyDescent="0.25">
      <c r="A34" s="59" t="s">
        <v>42</v>
      </c>
      <c r="B34" s="60"/>
      <c r="C34" s="64">
        <f>+C23+C24-C25+C32</f>
        <v>0</v>
      </c>
      <c r="D34" s="64">
        <f t="shared" ref="D34:I34" si="2">+D23+D24-D25+D32</f>
        <v>0</v>
      </c>
      <c r="E34" s="64">
        <f>+E23+E24-E25+E32</f>
        <v>0</v>
      </c>
      <c r="F34" s="64">
        <f t="shared" si="2"/>
        <v>0</v>
      </c>
      <c r="G34" s="64">
        <f>+G23+G24-G25+G32</f>
        <v>0</v>
      </c>
      <c r="H34" s="64">
        <f>+H23+H24-H25+H32</f>
        <v>0</v>
      </c>
      <c r="I34" s="64">
        <f t="shared" si="2"/>
        <v>0</v>
      </c>
    </row>
    <row r="35" spans="1:9" x14ac:dyDescent="0.25">
      <c r="A35" s="69"/>
      <c r="B35" s="70"/>
      <c r="C35" s="71"/>
      <c r="D35" s="72"/>
      <c r="E35" s="72"/>
      <c r="F35" s="65"/>
      <c r="G35" s="65"/>
      <c r="H35" s="65"/>
      <c r="I35" s="65"/>
    </row>
    <row r="36" spans="1:9" x14ac:dyDescent="0.25">
      <c r="A36" s="59" t="s">
        <v>43</v>
      </c>
      <c r="B36" s="60"/>
      <c r="C36" s="71"/>
      <c r="D36" s="72"/>
      <c r="E36" s="72">
        <v>272936</v>
      </c>
      <c r="F36" s="65">
        <v>90978</v>
      </c>
      <c r="G36" s="65">
        <v>0</v>
      </c>
      <c r="H36" s="65">
        <v>0</v>
      </c>
      <c r="I36" s="65">
        <v>0</v>
      </c>
    </row>
    <row r="37" spans="1:9" x14ac:dyDescent="0.25">
      <c r="A37" s="69"/>
      <c r="B37" s="70"/>
      <c r="C37" s="71"/>
      <c r="D37" s="72"/>
      <c r="E37" s="72"/>
      <c r="F37" s="65"/>
      <c r="G37" s="65"/>
      <c r="H37" s="65"/>
      <c r="I37" s="65"/>
    </row>
    <row r="38" spans="1:9" x14ac:dyDescent="0.25">
      <c r="A38" s="59" t="s">
        <v>44</v>
      </c>
      <c r="B38" s="73"/>
      <c r="C38" s="74">
        <f>C34-C36</f>
        <v>0</v>
      </c>
      <c r="D38" s="74">
        <f t="shared" ref="D38:I38" si="3">D34-D36</f>
        <v>0</v>
      </c>
      <c r="E38" s="74">
        <f t="shared" si="3"/>
        <v>-272936</v>
      </c>
      <c r="F38" s="75">
        <f t="shared" si="3"/>
        <v>-90978</v>
      </c>
      <c r="G38" s="75">
        <f t="shared" si="3"/>
        <v>0</v>
      </c>
      <c r="H38" s="75">
        <f t="shared" si="3"/>
        <v>0</v>
      </c>
      <c r="I38" s="75">
        <f t="shared" si="3"/>
        <v>0</v>
      </c>
    </row>
    <row r="39" spans="1:9" x14ac:dyDescent="0.25">
      <c r="A39" s="76"/>
      <c r="B39" s="76"/>
      <c r="C39" s="77"/>
      <c r="D39" s="77"/>
      <c r="E39" s="77"/>
      <c r="F39" s="77"/>
      <c r="G39" s="77"/>
      <c r="H39" s="77"/>
      <c r="I39" s="77"/>
    </row>
    <row r="40" spans="1:9" x14ac:dyDescent="0.25">
      <c r="A40" s="78" t="s">
        <v>45</v>
      </c>
      <c r="B40" s="28"/>
      <c r="C40" s="79"/>
      <c r="D40" s="79"/>
      <c r="E40" s="79"/>
      <c r="F40" s="79"/>
      <c r="G40" s="79"/>
      <c r="H40" s="79"/>
      <c r="I40" s="79"/>
    </row>
    <row r="41" spans="1:9" x14ac:dyDescent="0.25">
      <c r="A41" s="80" t="s">
        <v>46</v>
      </c>
      <c r="B41" s="70"/>
      <c r="C41" s="72"/>
      <c r="D41" s="72"/>
      <c r="E41" s="72"/>
      <c r="F41" s="72"/>
      <c r="G41" s="72"/>
      <c r="H41" s="72"/>
      <c r="I41" s="72"/>
    </row>
    <row r="42" spans="1:9" x14ac:dyDescent="0.25">
      <c r="A42" s="59"/>
      <c r="B42" s="60"/>
      <c r="C42" s="65"/>
      <c r="D42" s="65"/>
      <c r="E42" s="65"/>
      <c r="F42" s="65"/>
      <c r="G42" s="65"/>
      <c r="H42" s="65"/>
      <c r="I42" s="65"/>
    </row>
    <row r="43" spans="1:9" x14ac:dyDescent="0.25">
      <c r="A43" s="59" t="s">
        <v>47</v>
      </c>
      <c r="B43" s="60"/>
      <c r="C43" s="65"/>
      <c r="D43" s="65"/>
      <c r="E43" s="65"/>
      <c r="F43" s="65"/>
      <c r="G43" s="65"/>
      <c r="H43" s="65"/>
      <c r="I43" s="65"/>
    </row>
    <row r="44" spans="1:9" x14ac:dyDescent="0.25">
      <c r="A44" s="59"/>
      <c r="B44" s="60"/>
      <c r="C44" s="65"/>
      <c r="D44" s="65"/>
      <c r="E44" s="65"/>
      <c r="F44" s="65"/>
      <c r="G44" s="65"/>
      <c r="H44" s="65"/>
      <c r="I44" s="65"/>
    </row>
    <row r="45" spans="1:9" x14ac:dyDescent="0.25">
      <c r="A45" s="112" t="s">
        <v>48</v>
      </c>
      <c r="B45" s="73"/>
      <c r="C45" s="65"/>
      <c r="D45" s="65"/>
      <c r="E45" s="65"/>
      <c r="F45" s="65"/>
      <c r="G45" s="65"/>
      <c r="H45" s="65"/>
      <c r="I45" s="65"/>
    </row>
    <row r="46" spans="1:9" x14ac:dyDescent="0.25">
      <c r="A46" s="113" t="s">
        <v>49</v>
      </c>
      <c r="B46" s="114"/>
      <c r="C46" s="65"/>
      <c r="D46" s="65"/>
      <c r="E46" s="65"/>
      <c r="F46" s="65"/>
      <c r="G46" s="65"/>
      <c r="H46" s="65"/>
      <c r="I46" s="65"/>
    </row>
    <row r="47" spans="1:9" x14ac:dyDescent="0.25">
      <c r="A47" s="6"/>
      <c r="B47" s="6"/>
      <c r="C47" s="6"/>
      <c r="D47" s="6"/>
      <c r="E47" s="6"/>
      <c r="F47" s="6"/>
      <c r="G47" s="6"/>
      <c r="H47" s="6"/>
      <c r="I47" s="6"/>
    </row>
  </sheetData>
  <sheetProtection selectLockedCells="1"/>
  <mergeCells count="1">
    <mergeCell ref="A19:I19"/>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7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3D4454-5EDA-4545-A051-14DD83D42364}">
  <sheetPr>
    <pageSetUpPr fitToPage="1"/>
  </sheetPr>
  <dimension ref="A1:I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8" t="s">
        <v>359</v>
      </c>
      <c r="I2" s="28"/>
    </row>
    <row r="3" spans="1:9" x14ac:dyDescent="0.25">
      <c r="A3" s="6" t="s">
        <v>4</v>
      </c>
      <c r="B3" s="28" t="s">
        <v>358</v>
      </c>
      <c r="C3" s="28"/>
      <c r="D3" s="28"/>
      <c r="E3" s="7"/>
      <c r="F3" s="6"/>
      <c r="G3" s="57" t="s">
        <v>6</v>
      </c>
      <c r="H3" s="29" t="s">
        <v>357</v>
      </c>
      <c r="I3" s="29"/>
    </row>
    <row r="4" spans="1:9" x14ac:dyDescent="0.25">
      <c r="A4" s="6" t="s">
        <v>8</v>
      </c>
      <c r="B4" s="28" t="s">
        <v>419</v>
      </c>
      <c r="C4" s="28"/>
      <c r="D4" s="28"/>
      <c r="E4" s="7"/>
      <c r="F4" s="6"/>
      <c r="G4" s="57" t="s">
        <v>10</v>
      </c>
      <c r="H4" s="28" t="s">
        <v>11</v>
      </c>
      <c r="I4" s="28"/>
    </row>
    <row r="5" spans="1:9" x14ac:dyDescent="0.25">
      <c r="A5" s="6" t="s">
        <v>12</v>
      </c>
      <c r="B5" s="28" t="s">
        <v>143</v>
      </c>
      <c r="C5" s="29"/>
      <c r="D5" s="29"/>
      <c r="E5" s="7"/>
      <c r="F5" s="6"/>
      <c r="G5" s="57" t="s">
        <v>14</v>
      </c>
      <c r="H5" s="29" t="s">
        <v>418</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5"/>
      <c r="C8" s="7"/>
      <c r="D8" s="7"/>
      <c r="E8" s="7"/>
      <c r="F8" s="7"/>
      <c r="G8" s="7"/>
      <c r="H8" s="7"/>
      <c r="I8" s="7"/>
    </row>
    <row r="9" spans="1:9" x14ac:dyDescent="0.25">
      <c r="A9" s="5" t="s">
        <v>417</v>
      </c>
      <c r="B9" s="6"/>
      <c r="C9" s="7"/>
      <c r="D9" s="7"/>
      <c r="E9" s="7"/>
      <c r="F9" s="7"/>
      <c r="G9" s="7"/>
      <c r="H9" s="7"/>
      <c r="I9" s="7"/>
    </row>
    <row r="10" spans="1:9" x14ac:dyDescent="0.25">
      <c r="A10" s="6" t="s">
        <v>18</v>
      </c>
      <c r="B10" s="6"/>
      <c r="C10" s="6"/>
      <c r="D10" s="7"/>
      <c r="E10" s="7"/>
      <c r="F10" s="7"/>
      <c r="G10" s="7"/>
      <c r="H10" s="7"/>
      <c r="I10" s="7"/>
    </row>
    <row r="11" spans="1:9" x14ac:dyDescent="0.25">
      <c r="A11" s="7" t="s">
        <v>370</v>
      </c>
      <c r="B11" s="6"/>
      <c r="C11" s="7"/>
      <c r="D11" s="7"/>
      <c r="E11" s="7"/>
      <c r="F11" s="7"/>
      <c r="G11" s="7"/>
      <c r="H11" s="7"/>
      <c r="I11" s="7"/>
    </row>
    <row r="12" spans="1:9" x14ac:dyDescent="0.25">
      <c r="A12" s="6" t="s">
        <v>20</v>
      </c>
      <c r="B12" s="6"/>
      <c r="C12" s="7"/>
      <c r="D12" s="6"/>
      <c r="E12" s="7"/>
      <c r="F12" s="7"/>
      <c r="G12" s="7"/>
      <c r="H12" s="7"/>
      <c r="I12" s="7"/>
    </row>
    <row r="13" spans="1:9" x14ac:dyDescent="0.25">
      <c r="A13" s="5" t="s">
        <v>416</v>
      </c>
      <c r="B13" s="6"/>
      <c r="C13" s="7"/>
      <c r="D13" s="7"/>
      <c r="E13" s="7"/>
      <c r="F13" s="7"/>
      <c r="G13" s="7"/>
      <c r="H13" s="7"/>
      <c r="I13" s="7"/>
    </row>
    <row r="14" spans="1:9" x14ac:dyDescent="0.25">
      <c r="A14" s="5" t="s">
        <v>22</v>
      </c>
      <c r="B14" s="6"/>
      <c r="C14" s="7"/>
      <c r="D14" s="7"/>
      <c r="E14" s="7"/>
      <c r="F14" s="7"/>
      <c r="G14" s="7"/>
      <c r="H14" s="7"/>
      <c r="I14" s="7"/>
    </row>
    <row r="15" spans="1:9" x14ac:dyDescent="0.25">
      <c r="A15" s="6"/>
      <c r="B15" s="6"/>
      <c r="C15" s="7"/>
      <c r="D15" s="7"/>
      <c r="E15" s="7"/>
      <c r="F15" s="7"/>
      <c r="G15" s="7"/>
      <c r="H15" s="7"/>
      <c r="I15" s="7"/>
    </row>
    <row r="16" spans="1:9" x14ac:dyDescent="0.25">
      <c r="A16" s="5" t="s">
        <v>23</v>
      </c>
      <c r="B16" s="5"/>
      <c r="C16" s="7"/>
      <c r="D16" s="7"/>
      <c r="E16" s="7"/>
      <c r="F16" s="7"/>
      <c r="G16" s="7"/>
      <c r="H16" s="7"/>
      <c r="I16" s="7"/>
    </row>
    <row r="17" spans="1:9" x14ac:dyDescent="0.25">
      <c r="A17" s="7"/>
      <c r="B17" s="7"/>
      <c r="C17" s="7"/>
      <c r="D17" s="7"/>
      <c r="E17" s="7"/>
      <c r="F17" s="7"/>
      <c r="G17" s="7"/>
      <c r="H17" s="7"/>
      <c r="I17" s="7"/>
    </row>
    <row r="18" spans="1:9" ht="13" x14ac:dyDescent="0.3">
      <c r="A18" s="119" t="s">
        <v>25</v>
      </c>
      <c r="B18" s="120"/>
      <c r="C18" s="120"/>
      <c r="D18" s="120"/>
      <c r="E18" s="120"/>
      <c r="F18" s="120"/>
      <c r="G18" s="120"/>
      <c r="H18" s="120"/>
      <c r="I18" s="121"/>
    </row>
    <row r="19" spans="1:9" x14ac:dyDescent="0.25">
      <c r="A19" s="59"/>
      <c r="B19" s="60"/>
      <c r="C19" s="61" t="s">
        <v>26</v>
      </c>
      <c r="D19" s="61" t="s">
        <v>27</v>
      </c>
      <c r="E19" s="61" t="s">
        <v>28</v>
      </c>
      <c r="F19" s="61" t="s">
        <v>29</v>
      </c>
      <c r="G19" s="61" t="s">
        <v>30</v>
      </c>
      <c r="H19" s="61" t="s">
        <v>31</v>
      </c>
      <c r="I19" s="61" t="s">
        <v>32</v>
      </c>
    </row>
    <row r="20" spans="1:9" x14ac:dyDescent="0.25">
      <c r="A20" s="59"/>
      <c r="B20" s="60"/>
      <c r="C20" s="62" t="s">
        <v>33</v>
      </c>
      <c r="D20" s="63" t="s">
        <v>33</v>
      </c>
      <c r="E20" s="62" t="s">
        <v>33</v>
      </c>
      <c r="F20" s="62" t="s">
        <v>33</v>
      </c>
      <c r="G20" s="62" t="s">
        <v>34</v>
      </c>
      <c r="H20" s="62" t="s">
        <v>34</v>
      </c>
      <c r="I20" s="62" t="s">
        <v>34</v>
      </c>
    </row>
    <row r="21" spans="1:9" x14ac:dyDescent="0.25">
      <c r="A21" s="59" t="s">
        <v>35</v>
      </c>
      <c r="B21" s="60"/>
      <c r="C21" s="64"/>
      <c r="D21" s="65"/>
      <c r="E21" s="65">
        <v>999750</v>
      </c>
      <c r="F21" s="65"/>
      <c r="G21" s="65"/>
      <c r="H21" s="65"/>
      <c r="I21" s="65"/>
    </row>
    <row r="22" spans="1:9" x14ac:dyDescent="0.25">
      <c r="A22" s="59" t="s">
        <v>36</v>
      </c>
      <c r="B22" s="60"/>
      <c r="C22" s="64"/>
      <c r="D22" s="65">
        <f t="shared" ref="D22:I22" si="0">C33</f>
        <v>0</v>
      </c>
      <c r="E22" s="65">
        <f t="shared" si="0"/>
        <v>0</v>
      </c>
      <c r="F22" s="65">
        <f t="shared" si="0"/>
        <v>0</v>
      </c>
      <c r="G22" s="65">
        <f t="shared" si="0"/>
        <v>2</v>
      </c>
      <c r="H22" s="65">
        <f t="shared" si="0"/>
        <v>200000</v>
      </c>
      <c r="I22" s="65">
        <f t="shared" si="0"/>
        <v>0</v>
      </c>
    </row>
    <row r="23" spans="1:9" x14ac:dyDescent="0.25">
      <c r="A23" s="59" t="s">
        <v>37</v>
      </c>
      <c r="B23" s="60"/>
      <c r="C23" s="64"/>
      <c r="D23" s="65"/>
      <c r="E23" s="65">
        <v>0</v>
      </c>
      <c r="F23" s="65">
        <v>39094</v>
      </c>
      <c r="G23" s="65">
        <f>(E21-F23)/2</f>
        <v>480328</v>
      </c>
      <c r="H23" s="65">
        <f>G23</f>
        <v>480328</v>
      </c>
      <c r="I23" s="65"/>
    </row>
    <row r="24" spans="1:9" x14ac:dyDescent="0.25">
      <c r="A24" s="59" t="s">
        <v>38</v>
      </c>
      <c r="B24" s="60"/>
      <c r="C24" s="64"/>
      <c r="D24" s="65"/>
      <c r="E24" s="65">
        <v>0</v>
      </c>
      <c r="F24" s="64">
        <v>39092</v>
      </c>
      <c r="G24" s="65">
        <f>G23+G22-G35</f>
        <v>280330</v>
      </c>
      <c r="H24" s="65">
        <f>H23+H22</f>
        <v>680328</v>
      </c>
      <c r="I24" s="65"/>
    </row>
    <row r="25" spans="1:9" x14ac:dyDescent="0.25">
      <c r="A25" s="59"/>
      <c r="B25" s="60"/>
      <c r="C25" s="64"/>
      <c r="D25" s="65"/>
      <c r="E25" s="65"/>
      <c r="F25" s="65"/>
      <c r="G25" s="65"/>
      <c r="H25" s="65"/>
      <c r="I25" s="65"/>
    </row>
    <row r="26" spans="1:9" x14ac:dyDescent="0.25">
      <c r="A26" s="59" t="s">
        <v>39</v>
      </c>
      <c r="B26" s="29"/>
      <c r="C26" s="66"/>
      <c r="D26" s="66"/>
      <c r="E26" s="66"/>
      <c r="F26" s="66"/>
      <c r="G26" s="66"/>
      <c r="H26" s="66"/>
      <c r="I26" s="64"/>
    </row>
    <row r="27" spans="1:9" x14ac:dyDescent="0.25">
      <c r="A27" s="67" t="s">
        <v>40</v>
      </c>
      <c r="B27" s="60"/>
      <c r="C27" s="64"/>
      <c r="D27" s="68"/>
      <c r="E27" s="66"/>
      <c r="F27" s="66"/>
      <c r="G27" s="66"/>
      <c r="H27" s="66"/>
      <c r="I27" s="64"/>
    </row>
    <row r="28" spans="1:9" x14ac:dyDescent="0.25">
      <c r="A28" s="69"/>
      <c r="B28" s="70"/>
      <c r="C28" s="64">
        <v>0</v>
      </c>
      <c r="D28" s="65">
        <v>0</v>
      </c>
      <c r="E28" s="65">
        <v>0</v>
      </c>
      <c r="F28" s="65">
        <v>0</v>
      </c>
      <c r="G28" s="65"/>
      <c r="H28" s="65"/>
      <c r="I28" s="65"/>
    </row>
    <row r="29" spans="1:9" x14ac:dyDescent="0.25">
      <c r="A29" s="69"/>
      <c r="B29" s="70"/>
      <c r="C29" s="64"/>
      <c r="D29" s="65"/>
      <c r="E29" s="65"/>
      <c r="F29" s="65"/>
      <c r="G29" s="65"/>
      <c r="H29" s="65"/>
      <c r="I29" s="65"/>
    </row>
    <row r="30" spans="1:9" x14ac:dyDescent="0.25">
      <c r="A30" s="69"/>
      <c r="B30" s="70"/>
      <c r="C30" s="64"/>
      <c r="D30" s="65"/>
      <c r="E30" s="65"/>
      <c r="F30" s="65"/>
      <c r="G30" s="65"/>
      <c r="H30" s="65"/>
      <c r="I30" s="65"/>
    </row>
    <row r="31" spans="1:9" x14ac:dyDescent="0.25">
      <c r="A31" s="59" t="s">
        <v>41</v>
      </c>
      <c r="B31" s="60"/>
      <c r="C31" s="64">
        <f t="shared" ref="C31:I31" si="1">SUM(C28:C30)</f>
        <v>0</v>
      </c>
      <c r="D31" s="64">
        <f t="shared" si="1"/>
        <v>0</v>
      </c>
      <c r="E31" s="64">
        <f t="shared" si="1"/>
        <v>0</v>
      </c>
      <c r="F31" s="64">
        <f t="shared" si="1"/>
        <v>0</v>
      </c>
      <c r="G31" s="64">
        <f t="shared" si="1"/>
        <v>0</v>
      </c>
      <c r="H31" s="64">
        <f t="shared" si="1"/>
        <v>0</v>
      </c>
      <c r="I31" s="64">
        <f t="shared" si="1"/>
        <v>0</v>
      </c>
    </row>
    <row r="32" spans="1:9" x14ac:dyDescent="0.25">
      <c r="A32" s="59"/>
      <c r="B32" s="60"/>
      <c r="C32" s="64"/>
      <c r="D32" s="65"/>
      <c r="E32" s="65"/>
      <c r="F32" s="65"/>
      <c r="G32" s="65"/>
      <c r="H32" s="65"/>
      <c r="I32" s="65"/>
    </row>
    <row r="33" spans="1:9" x14ac:dyDescent="0.25">
      <c r="A33" s="59" t="s">
        <v>42</v>
      </c>
      <c r="B33" s="60"/>
      <c r="C33" s="64">
        <f t="shared" ref="C33:I33" si="2">+C22+C23-C24+C31</f>
        <v>0</v>
      </c>
      <c r="D33" s="64">
        <f t="shared" si="2"/>
        <v>0</v>
      </c>
      <c r="E33" s="64">
        <f t="shared" si="2"/>
        <v>0</v>
      </c>
      <c r="F33" s="64">
        <f t="shared" si="2"/>
        <v>2</v>
      </c>
      <c r="G33" s="64">
        <f t="shared" si="2"/>
        <v>200000</v>
      </c>
      <c r="H33" s="64">
        <f t="shared" si="2"/>
        <v>0</v>
      </c>
      <c r="I33" s="64">
        <f t="shared" si="2"/>
        <v>0</v>
      </c>
    </row>
    <row r="34" spans="1:9" x14ac:dyDescent="0.25">
      <c r="A34" s="69"/>
      <c r="B34" s="70"/>
      <c r="C34" s="71"/>
      <c r="D34" s="72"/>
      <c r="E34" s="72"/>
      <c r="F34" s="65"/>
      <c r="G34" s="65"/>
      <c r="H34" s="65"/>
      <c r="I34" s="65"/>
    </row>
    <row r="35" spans="1:9" x14ac:dyDescent="0.25">
      <c r="A35" s="59" t="s">
        <v>43</v>
      </c>
      <c r="B35" s="60"/>
      <c r="C35" s="71"/>
      <c r="D35" s="72"/>
      <c r="E35" s="72"/>
      <c r="F35" s="65">
        <v>66888</v>
      </c>
      <c r="G35" s="65">
        <v>200000</v>
      </c>
      <c r="H35" s="65"/>
      <c r="I35" s="65"/>
    </row>
    <row r="36" spans="1:9" x14ac:dyDescent="0.25">
      <c r="A36" s="69"/>
      <c r="B36" s="70"/>
      <c r="C36" s="71"/>
      <c r="D36" s="72"/>
      <c r="E36" s="72"/>
      <c r="F36" s="65"/>
      <c r="G36" s="65"/>
      <c r="H36" s="65"/>
      <c r="I36" s="65"/>
    </row>
    <row r="37" spans="1:9" x14ac:dyDescent="0.25">
      <c r="A37" s="59" t="s">
        <v>44</v>
      </c>
      <c r="B37" s="73"/>
      <c r="C37" s="74">
        <f t="shared" ref="C37:I37" si="3">C33-C35</f>
        <v>0</v>
      </c>
      <c r="D37" s="74">
        <f t="shared" si="3"/>
        <v>0</v>
      </c>
      <c r="E37" s="74">
        <f t="shared" si="3"/>
        <v>0</v>
      </c>
      <c r="F37" s="75">
        <f t="shared" si="3"/>
        <v>-66886</v>
      </c>
      <c r="G37" s="75">
        <f t="shared" si="3"/>
        <v>0</v>
      </c>
      <c r="H37" s="75">
        <f t="shared" si="3"/>
        <v>0</v>
      </c>
      <c r="I37" s="75">
        <f t="shared" si="3"/>
        <v>0</v>
      </c>
    </row>
    <row r="38" spans="1:9" x14ac:dyDescent="0.25">
      <c r="A38" s="76"/>
      <c r="B38" s="76"/>
      <c r="C38" s="77"/>
      <c r="D38" s="77"/>
      <c r="E38" s="77"/>
      <c r="F38" s="77"/>
      <c r="G38" s="77"/>
      <c r="H38" s="77"/>
      <c r="I38" s="77"/>
    </row>
    <row r="39" spans="1:9" x14ac:dyDescent="0.25">
      <c r="A39" s="78" t="s">
        <v>45</v>
      </c>
      <c r="B39" s="28"/>
      <c r="C39" s="79"/>
      <c r="D39" s="79"/>
      <c r="E39" s="79"/>
      <c r="F39" s="79"/>
      <c r="G39" s="79"/>
      <c r="H39" s="79"/>
      <c r="I39" s="79"/>
    </row>
    <row r="40" spans="1:9" x14ac:dyDescent="0.25">
      <c r="A40" s="80" t="s">
        <v>46</v>
      </c>
      <c r="B40" s="70"/>
      <c r="C40" s="72"/>
      <c r="D40" s="72"/>
      <c r="E40" s="72"/>
      <c r="F40" s="72"/>
      <c r="G40" s="72"/>
      <c r="H40" s="72"/>
      <c r="I40" s="72"/>
    </row>
    <row r="41" spans="1:9" x14ac:dyDescent="0.25">
      <c r="A41" s="59"/>
      <c r="B41" s="60"/>
      <c r="C41" s="65"/>
      <c r="D41" s="65"/>
      <c r="E41" s="65"/>
      <c r="F41" s="65"/>
      <c r="G41" s="65"/>
      <c r="H41" s="65"/>
      <c r="I41" s="65"/>
    </row>
    <row r="42" spans="1:9" x14ac:dyDescent="0.25">
      <c r="A42" s="59" t="s">
        <v>47</v>
      </c>
      <c r="B42" s="60"/>
      <c r="C42" s="65"/>
      <c r="D42" s="65"/>
      <c r="E42" s="65"/>
      <c r="F42" s="65"/>
      <c r="G42" s="65"/>
      <c r="H42" s="65"/>
      <c r="I42" s="65"/>
    </row>
    <row r="43" spans="1:9" x14ac:dyDescent="0.25">
      <c r="A43" s="59"/>
      <c r="B43" s="60"/>
      <c r="C43" s="65"/>
      <c r="D43" s="65"/>
      <c r="E43" s="65"/>
      <c r="F43" s="65"/>
      <c r="G43" s="65"/>
      <c r="H43" s="65"/>
      <c r="I43" s="65"/>
    </row>
    <row r="44" spans="1:9" x14ac:dyDescent="0.25">
      <c r="A44" s="112" t="s">
        <v>48</v>
      </c>
      <c r="B44" s="73"/>
      <c r="C44" s="65"/>
      <c r="D44" s="65"/>
      <c r="E44" s="65"/>
      <c r="F44" s="65"/>
      <c r="G44" s="65"/>
      <c r="H44" s="65"/>
      <c r="I44" s="65"/>
    </row>
    <row r="45" spans="1:9" x14ac:dyDescent="0.25">
      <c r="A45" s="113" t="s">
        <v>49</v>
      </c>
      <c r="B45" s="114"/>
      <c r="C45" s="65"/>
      <c r="D45" s="65"/>
      <c r="E45" s="65"/>
      <c r="F45" s="65"/>
      <c r="G45" s="65"/>
      <c r="H45" s="65"/>
      <c r="I45" s="65"/>
    </row>
    <row r="46" spans="1:9" x14ac:dyDescent="0.25">
      <c r="A46" s="6"/>
      <c r="B46" s="6"/>
      <c r="C46" s="6"/>
      <c r="D46" s="6"/>
      <c r="E46" s="6"/>
      <c r="F46" s="6"/>
      <c r="G46" s="6"/>
      <c r="H46" s="6"/>
      <c r="I46" s="6"/>
    </row>
    <row r="47" spans="1:9" x14ac:dyDescent="0.25">
      <c r="A47" s="6"/>
      <c r="B47" s="6"/>
      <c r="C47" s="6"/>
      <c r="D47" s="6"/>
      <c r="E47" s="6"/>
      <c r="F47" s="6"/>
      <c r="G47" s="6"/>
      <c r="H47" s="6"/>
      <c r="I47" s="6"/>
    </row>
  </sheetData>
  <sheetProtection selectLockedCells="1"/>
  <mergeCells count="1">
    <mergeCell ref="A18:I18"/>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F090EF-79B7-4B06-BABB-61D707FBA58C}">
  <sheetPr>
    <pageSetUpPr fitToPage="1"/>
  </sheetPr>
  <dimension ref="A1:I47"/>
  <sheetViews>
    <sheetView zoomScaleNormal="100" workbookViewId="0">
      <selection activeCell="I26" sqref="I26"/>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8" t="s">
        <v>50</v>
      </c>
      <c r="I2" s="28"/>
    </row>
    <row r="3" spans="1:9" x14ac:dyDescent="0.25">
      <c r="A3" s="6" t="s">
        <v>4</v>
      </c>
      <c r="B3" s="28" t="s">
        <v>5</v>
      </c>
      <c r="C3" s="28"/>
      <c r="D3" s="28"/>
      <c r="E3" s="7"/>
      <c r="F3" s="6"/>
      <c r="G3" s="57" t="s">
        <v>6</v>
      </c>
      <c r="H3" s="29" t="s">
        <v>51</v>
      </c>
      <c r="I3" s="29"/>
    </row>
    <row r="4" spans="1:9" x14ac:dyDescent="0.25">
      <c r="A4" s="6" t="s">
        <v>8</v>
      </c>
      <c r="B4" s="28" t="s">
        <v>52</v>
      </c>
      <c r="C4" s="28"/>
      <c r="D4" s="28"/>
      <c r="E4" s="7"/>
      <c r="F4" s="6"/>
      <c r="G4" s="57" t="s">
        <v>10</v>
      </c>
      <c r="H4" s="28" t="s">
        <v>11</v>
      </c>
      <c r="I4" s="28"/>
    </row>
    <row r="5" spans="1:9" x14ac:dyDescent="0.25">
      <c r="A5" s="6" t="s">
        <v>12</v>
      </c>
      <c r="B5" s="28" t="s">
        <v>53</v>
      </c>
      <c r="C5" s="28"/>
      <c r="D5" s="28"/>
      <c r="E5" s="7"/>
      <c r="F5" s="6"/>
      <c r="G5" s="57" t="s">
        <v>14</v>
      </c>
      <c r="H5" s="29" t="s">
        <v>54</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6" t="s">
        <v>55</v>
      </c>
      <c r="B9" s="6"/>
      <c r="C9" s="7"/>
      <c r="D9" s="7"/>
      <c r="E9" s="7"/>
      <c r="F9" s="7"/>
      <c r="G9" s="7"/>
      <c r="H9" s="7"/>
      <c r="I9" s="7"/>
    </row>
    <row r="10" spans="1:9" x14ac:dyDescent="0.25">
      <c r="A10" s="6" t="s">
        <v>56</v>
      </c>
      <c r="B10" s="6"/>
      <c r="C10" s="7"/>
      <c r="D10" s="7"/>
      <c r="E10" s="7"/>
      <c r="F10" s="7"/>
      <c r="G10" s="7"/>
      <c r="H10" s="7"/>
      <c r="I10" s="7"/>
    </row>
    <row r="11" spans="1:9" x14ac:dyDescent="0.25">
      <c r="A11" s="6" t="s">
        <v>18</v>
      </c>
      <c r="B11" s="6"/>
      <c r="C11" s="7"/>
      <c r="D11" s="7"/>
      <c r="E11" s="7"/>
      <c r="F11" s="7"/>
      <c r="G11" s="7"/>
      <c r="H11" s="7"/>
      <c r="I11" s="7"/>
    </row>
    <row r="12" spans="1:9" x14ac:dyDescent="0.25">
      <c r="A12" s="6" t="s">
        <v>19</v>
      </c>
      <c r="B12" s="6"/>
      <c r="C12" s="7"/>
      <c r="D12" s="7"/>
      <c r="E12" s="7"/>
      <c r="F12" s="7"/>
      <c r="G12" s="7"/>
      <c r="H12" s="7"/>
      <c r="I12" s="7"/>
    </row>
    <row r="13" spans="1:9" x14ac:dyDescent="0.25">
      <c r="A13" s="6" t="s">
        <v>20</v>
      </c>
      <c r="B13" s="6"/>
      <c r="C13" s="7"/>
      <c r="D13" s="7"/>
      <c r="E13" s="7"/>
      <c r="F13" s="7"/>
      <c r="G13" s="7"/>
      <c r="H13" s="7"/>
      <c r="I13" s="7"/>
    </row>
    <row r="14" spans="1:9" x14ac:dyDescent="0.25">
      <c r="A14" s="6" t="s">
        <v>57</v>
      </c>
      <c r="B14" s="6"/>
      <c r="C14" s="7"/>
      <c r="D14" s="7"/>
      <c r="E14" s="7"/>
      <c r="F14" s="7"/>
      <c r="G14" s="7"/>
      <c r="H14" s="7"/>
      <c r="I14" s="7"/>
    </row>
    <row r="15" spans="1:9" ht="26.25" customHeight="1" x14ac:dyDescent="0.25">
      <c r="A15" s="123" t="s">
        <v>58</v>
      </c>
      <c r="B15" s="123"/>
      <c r="C15" s="123"/>
      <c r="D15" s="123"/>
      <c r="E15" s="123"/>
      <c r="F15" s="123"/>
      <c r="G15" s="123"/>
      <c r="H15" s="123"/>
      <c r="I15" s="123"/>
    </row>
    <row r="16" spans="1:9" x14ac:dyDescent="0.25">
      <c r="A16" s="5" t="s">
        <v>22</v>
      </c>
      <c r="B16" s="6"/>
      <c r="C16" s="7"/>
      <c r="D16" s="7"/>
      <c r="E16" s="7"/>
      <c r="F16" s="7"/>
      <c r="G16" s="7"/>
      <c r="H16" s="7"/>
      <c r="I16" s="7"/>
    </row>
    <row r="17" spans="1:9" x14ac:dyDescent="0.25">
      <c r="A17" s="6"/>
      <c r="B17" s="6"/>
      <c r="C17" s="7"/>
      <c r="D17" s="7"/>
      <c r="E17" s="7"/>
      <c r="F17" s="7"/>
      <c r="G17" s="7"/>
      <c r="H17" s="7"/>
      <c r="I17" s="7"/>
    </row>
    <row r="18" spans="1:9" x14ac:dyDescent="0.25">
      <c r="A18" s="5" t="s">
        <v>23</v>
      </c>
      <c r="B18" s="6"/>
      <c r="C18" s="7"/>
      <c r="D18" s="7"/>
      <c r="E18" s="7"/>
      <c r="F18" s="7"/>
      <c r="G18" s="7"/>
      <c r="H18" s="7"/>
      <c r="I18" s="7"/>
    </row>
    <row r="19" spans="1:9" x14ac:dyDescent="0.25">
      <c r="A19" s="25" t="s">
        <v>59</v>
      </c>
      <c r="B19" s="7"/>
      <c r="C19" s="7"/>
      <c r="D19" s="7"/>
      <c r="E19" s="7"/>
      <c r="F19" s="7"/>
      <c r="G19" s="7"/>
      <c r="H19" s="7"/>
      <c r="I19" s="7"/>
    </row>
    <row r="20" spans="1:9" ht="13" x14ac:dyDescent="0.3">
      <c r="A20" s="119" t="s">
        <v>25</v>
      </c>
      <c r="B20" s="120"/>
      <c r="C20" s="120"/>
      <c r="D20" s="120"/>
      <c r="E20" s="120"/>
      <c r="F20" s="120"/>
      <c r="G20" s="120"/>
      <c r="H20" s="120"/>
      <c r="I20" s="121"/>
    </row>
    <row r="21" spans="1:9" x14ac:dyDescent="0.25">
      <c r="A21" s="59"/>
      <c r="B21" s="60"/>
      <c r="C21" s="61" t="s">
        <v>26</v>
      </c>
      <c r="D21" s="61" t="s">
        <v>27</v>
      </c>
      <c r="E21" s="61" t="s">
        <v>28</v>
      </c>
      <c r="F21" s="61" t="s">
        <v>29</v>
      </c>
      <c r="G21" s="61" t="s">
        <v>30</v>
      </c>
      <c r="H21" s="61" t="s">
        <v>31</v>
      </c>
      <c r="I21" s="61" t="s">
        <v>32</v>
      </c>
    </row>
    <row r="22" spans="1:9" x14ac:dyDescent="0.25">
      <c r="A22" s="59"/>
      <c r="B22" s="60"/>
      <c r="C22" s="62" t="s">
        <v>33</v>
      </c>
      <c r="D22" s="63" t="s">
        <v>33</v>
      </c>
      <c r="E22" s="62" t="s">
        <v>33</v>
      </c>
      <c r="F22" s="62" t="s">
        <v>33</v>
      </c>
      <c r="G22" s="62" t="s">
        <v>34</v>
      </c>
      <c r="H22" s="62" t="s">
        <v>34</v>
      </c>
      <c r="I22" s="62" t="s">
        <v>34</v>
      </c>
    </row>
    <row r="23" spans="1:9" x14ac:dyDescent="0.25">
      <c r="A23" s="59" t="s">
        <v>35</v>
      </c>
      <c r="B23" s="60"/>
      <c r="C23" s="64">
        <v>242312</v>
      </c>
      <c r="D23" s="65"/>
      <c r="E23" s="65"/>
      <c r="F23" s="65">
        <v>64760</v>
      </c>
      <c r="G23" s="65"/>
      <c r="H23" s="65">
        <v>200000</v>
      </c>
      <c r="I23" s="65">
        <v>200000</v>
      </c>
    </row>
    <row r="24" spans="1:9" x14ac:dyDescent="0.25">
      <c r="A24" s="59" t="s">
        <v>36</v>
      </c>
      <c r="B24" s="60"/>
      <c r="C24" s="64">
        <v>60361</v>
      </c>
      <c r="D24" s="65">
        <f t="shared" ref="D24:I24" si="0">C35</f>
        <v>88067</v>
      </c>
      <c r="E24" s="65">
        <f t="shared" si="0"/>
        <v>35159</v>
      </c>
      <c r="F24" s="65">
        <f t="shared" si="0"/>
        <v>70393</v>
      </c>
      <c r="G24" s="65">
        <f>F35</f>
        <v>23062</v>
      </c>
      <c r="H24" s="65">
        <f>G35</f>
        <v>0</v>
      </c>
      <c r="I24" s="65">
        <f t="shared" si="0"/>
        <v>0</v>
      </c>
    </row>
    <row r="25" spans="1:9" x14ac:dyDescent="0.25">
      <c r="A25" s="59" t="s">
        <v>37</v>
      </c>
      <c r="B25" s="60"/>
      <c r="C25" s="64">
        <v>277028</v>
      </c>
      <c r="D25" s="65">
        <v>251149</v>
      </c>
      <c r="E25" s="65">
        <v>90082</v>
      </c>
      <c r="F25" s="65">
        <v>78106</v>
      </c>
      <c r="G25" s="65">
        <v>176046</v>
      </c>
      <c r="H25" s="65">
        <v>200000</v>
      </c>
      <c r="I25" s="65">
        <v>200000</v>
      </c>
    </row>
    <row r="26" spans="1:9" x14ac:dyDescent="0.25">
      <c r="A26" s="59" t="s">
        <v>38</v>
      </c>
      <c r="B26" s="60"/>
      <c r="C26" s="64">
        <v>250322</v>
      </c>
      <c r="D26" s="65">
        <v>304057</v>
      </c>
      <c r="E26" s="65">
        <v>54848</v>
      </c>
      <c r="F26" s="64">
        <v>107964</v>
      </c>
      <c r="G26" s="65">
        <v>199108</v>
      </c>
      <c r="H26" s="65">
        <v>200000</v>
      </c>
      <c r="I26" s="65">
        <v>200000</v>
      </c>
    </row>
    <row r="27" spans="1:9" x14ac:dyDescent="0.25">
      <c r="A27" s="59"/>
      <c r="B27" s="60"/>
      <c r="C27" s="64"/>
      <c r="D27" s="65"/>
      <c r="E27" s="65"/>
      <c r="F27" s="65"/>
      <c r="G27" s="65"/>
      <c r="H27" s="65"/>
      <c r="I27" s="65"/>
    </row>
    <row r="28" spans="1:9" x14ac:dyDescent="0.25">
      <c r="A28" s="59" t="s">
        <v>39</v>
      </c>
      <c r="B28" s="29"/>
      <c r="C28" s="66"/>
      <c r="D28" s="66"/>
      <c r="E28" s="66"/>
      <c r="F28" s="66"/>
      <c r="G28" s="66"/>
      <c r="H28" s="66"/>
      <c r="I28" s="64"/>
    </row>
    <row r="29" spans="1:9" x14ac:dyDescent="0.25">
      <c r="A29" s="67" t="s">
        <v>40</v>
      </c>
      <c r="B29" s="60"/>
      <c r="C29" s="64"/>
      <c r="D29" s="68"/>
      <c r="E29" s="66"/>
      <c r="F29" s="66"/>
      <c r="G29" s="66"/>
      <c r="H29" s="66"/>
      <c r="I29" s="64"/>
    </row>
    <row r="30" spans="1:9" x14ac:dyDescent="0.25">
      <c r="A30" s="69"/>
      <c r="B30" s="70"/>
      <c r="C30" s="64">
        <v>1000</v>
      </c>
      <c r="D30" s="65">
        <v>0</v>
      </c>
      <c r="E30" s="65"/>
      <c r="F30" s="65">
        <v>-17473</v>
      </c>
      <c r="G30" s="65"/>
      <c r="H30" s="65"/>
      <c r="I30" s="65"/>
    </row>
    <row r="31" spans="1:9" x14ac:dyDescent="0.25">
      <c r="A31" s="69"/>
      <c r="B31" s="70"/>
      <c r="C31" s="64"/>
      <c r="D31" s="65"/>
      <c r="E31" s="65"/>
      <c r="F31" s="65"/>
      <c r="G31" s="65"/>
      <c r="H31" s="65"/>
      <c r="I31" s="65"/>
    </row>
    <row r="32" spans="1:9" x14ac:dyDescent="0.25">
      <c r="A32" s="69"/>
      <c r="B32" s="70"/>
      <c r="C32" s="64"/>
      <c r="D32" s="65"/>
      <c r="E32" s="65"/>
      <c r="F32" s="65"/>
      <c r="G32" s="65"/>
      <c r="H32" s="65"/>
      <c r="I32" s="65"/>
    </row>
    <row r="33" spans="1:9" x14ac:dyDescent="0.25">
      <c r="A33" s="59" t="s">
        <v>41</v>
      </c>
      <c r="B33" s="60"/>
      <c r="C33" s="64">
        <f t="shared" ref="C33:I33" si="1">SUM(C30:C32)</f>
        <v>1000</v>
      </c>
      <c r="D33" s="64">
        <f t="shared" si="1"/>
        <v>0</v>
      </c>
      <c r="E33" s="64">
        <f t="shared" si="1"/>
        <v>0</v>
      </c>
      <c r="F33" s="64">
        <f t="shared" si="1"/>
        <v>-17473</v>
      </c>
      <c r="G33" s="64">
        <f t="shared" si="1"/>
        <v>0</v>
      </c>
      <c r="H33" s="64">
        <f t="shared" si="1"/>
        <v>0</v>
      </c>
      <c r="I33" s="64">
        <f t="shared" si="1"/>
        <v>0</v>
      </c>
    </row>
    <row r="34" spans="1:9" x14ac:dyDescent="0.25">
      <c r="A34" s="59"/>
      <c r="B34" s="60"/>
      <c r="C34" s="64"/>
      <c r="D34" s="65"/>
      <c r="E34" s="65"/>
      <c r="F34" s="65"/>
      <c r="G34" s="65"/>
      <c r="H34" s="65"/>
      <c r="I34" s="65"/>
    </row>
    <row r="35" spans="1:9" x14ac:dyDescent="0.25">
      <c r="A35" s="59" t="s">
        <v>42</v>
      </c>
      <c r="B35" s="60"/>
      <c r="C35" s="64">
        <f>+C24+C25-C26+C33</f>
        <v>88067</v>
      </c>
      <c r="D35" s="64">
        <f t="shared" ref="D35:I35" si="2">+D24+D25-D26+D33</f>
        <v>35159</v>
      </c>
      <c r="E35" s="64">
        <f>+E24+E25-E26+E33</f>
        <v>70393</v>
      </c>
      <c r="F35" s="64">
        <f t="shared" si="2"/>
        <v>23062</v>
      </c>
      <c r="G35" s="64">
        <f>+G24+G25-G26+G33</f>
        <v>0</v>
      </c>
      <c r="H35" s="64">
        <f>+H24+H25-H26+H33</f>
        <v>0</v>
      </c>
      <c r="I35" s="64">
        <f t="shared" si="2"/>
        <v>0</v>
      </c>
    </row>
    <row r="36" spans="1:9" x14ac:dyDescent="0.25">
      <c r="A36" s="69"/>
      <c r="B36" s="70"/>
      <c r="C36" s="71"/>
      <c r="D36" s="72"/>
      <c r="E36" s="72"/>
      <c r="F36" s="65"/>
      <c r="G36" s="65"/>
      <c r="H36" s="65"/>
      <c r="I36" s="65"/>
    </row>
    <row r="37" spans="1:9" x14ac:dyDescent="0.25">
      <c r="A37" s="59" t="s">
        <v>43</v>
      </c>
      <c r="B37" s="60"/>
      <c r="C37" s="71">
        <v>64462</v>
      </c>
      <c r="D37" s="72">
        <v>147542</v>
      </c>
      <c r="E37" s="72">
        <v>9486</v>
      </c>
      <c r="F37" s="65">
        <f>3212+159741</f>
        <v>162953</v>
      </c>
      <c r="G37" s="65"/>
      <c r="H37" s="65"/>
      <c r="I37" s="65"/>
    </row>
    <row r="38" spans="1:9" x14ac:dyDescent="0.25">
      <c r="A38" s="69"/>
      <c r="B38" s="70"/>
      <c r="C38" s="71"/>
      <c r="D38" s="72"/>
      <c r="E38" s="72"/>
      <c r="F38" s="65"/>
      <c r="G38" s="65"/>
      <c r="H38" s="65"/>
      <c r="I38" s="65"/>
    </row>
    <row r="39" spans="1:9" x14ac:dyDescent="0.25">
      <c r="A39" s="59" t="s">
        <v>44</v>
      </c>
      <c r="B39" s="73"/>
      <c r="C39" s="74">
        <f>C35-C37</f>
        <v>23605</v>
      </c>
      <c r="D39" s="74">
        <f t="shared" ref="D39:I39" si="3">D35-D37</f>
        <v>-112383</v>
      </c>
      <c r="E39" s="74">
        <f t="shared" si="3"/>
        <v>60907</v>
      </c>
      <c r="F39" s="75">
        <f t="shared" si="3"/>
        <v>-139891</v>
      </c>
      <c r="G39" s="75">
        <f t="shared" si="3"/>
        <v>0</v>
      </c>
      <c r="H39" s="75">
        <f t="shared" si="3"/>
        <v>0</v>
      </c>
      <c r="I39" s="75">
        <f t="shared" si="3"/>
        <v>0</v>
      </c>
    </row>
    <row r="40" spans="1:9" x14ac:dyDescent="0.25">
      <c r="A40" s="76"/>
      <c r="B40" s="76"/>
      <c r="C40" s="77"/>
      <c r="D40" s="77"/>
      <c r="E40" s="77"/>
      <c r="F40" s="77"/>
      <c r="G40" s="77"/>
      <c r="H40" s="77"/>
      <c r="I40" s="77"/>
    </row>
    <row r="41" spans="1:9" x14ac:dyDescent="0.25">
      <c r="A41" s="78" t="s">
        <v>45</v>
      </c>
      <c r="B41" s="28"/>
      <c r="C41" s="79"/>
      <c r="D41" s="79"/>
      <c r="E41" s="79"/>
      <c r="F41" s="79"/>
      <c r="G41" s="79"/>
      <c r="H41" s="79"/>
      <c r="I41" s="79"/>
    </row>
    <row r="42" spans="1:9" x14ac:dyDescent="0.25">
      <c r="A42" s="80" t="s">
        <v>46</v>
      </c>
      <c r="B42" s="70"/>
      <c r="C42" s="72"/>
      <c r="D42" s="72"/>
      <c r="E42" s="72"/>
      <c r="F42" s="72"/>
      <c r="G42" s="72"/>
      <c r="H42" s="72"/>
      <c r="I42" s="72"/>
    </row>
    <row r="43" spans="1:9" x14ac:dyDescent="0.25">
      <c r="A43" s="59"/>
      <c r="B43" s="60"/>
      <c r="C43" s="65"/>
      <c r="D43" s="65"/>
      <c r="E43" s="65"/>
      <c r="F43" s="65"/>
      <c r="G43" s="65"/>
      <c r="H43" s="65"/>
      <c r="I43" s="65"/>
    </row>
    <row r="44" spans="1:9" x14ac:dyDescent="0.25">
      <c r="A44" s="59" t="s">
        <v>47</v>
      </c>
      <c r="B44" s="60"/>
      <c r="C44" s="65"/>
      <c r="D44" s="65"/>
      <c r="E44" s="65"/>
      <c r="F44" s="65"/>
      <c r="G44" s="65"/>
      <c r="H44" s="65"/>
      <c r="I44" s="65"/>
    </row>
    <row r="45" spans="1:9" x14ac:dyDescent="0.25">
      <c r="A45" s="59"/>
      <c r="B45" s="60"/>
      <c r="C45" s="65"/>
      <c r="D45" s="65"/>
      <c r="E45" s="65"/>
      <c r="F45" s="65"/>
      <c r="G45" s="65"/>
      <c r="H45" s="65"/>
      <c r="I45" s="65"/>
    </row>
    <row r="46" spans="1:9" x14ac:dyDescent="0.25">
      <c r="A46" s="112" t="s">
        <v>48</v>
      </c>
      <c r="B46" s="73"/>
      <c r="C46" s="65"/>
      <c r="D46" s="65"/>
      <c r="E46" s="65"/>
      <c r="F46" s="65"/>
      <c r="G46" s="65"/>
      <c r="H46" s="65"/>
      <c r="I46" s="65"/>
    </row>
    <row r="47" spans="1:9" x14ac:dyDescent="0.25">
      <c r="A47" s="113" t="s">
        <v>49</v>
      </c>
      <c r="B47" s="114"/>
      <c r="C47" s="65"/>
      <c r="D47" s="65"/>
      <c r="E47" s="65"/>
      <c r="F47" s="65"/>
      <c r="G47" s="65"/>
      <c r="H47" s="65"/>
      <c r="I47" s="65"/>
    </row>
  </sheetData>
  <sheetProtection selectLockedCells="1"/>
  <mergeCells count="2">
    <mergeCell ref="A15:I15"/>
    <mergeCell ref="A20:I20"/>
  </mergeCells>
  <printOptions horizontalCentered="1"/>
  <pageMargins left="0.75" right="0.75" top="0.6" bottom="0.55000000000000004" header="0.28000000000000003" footer="0.16"/>
  <pageSetup scale="89"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8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126F24-6ED6-44E7-BDEA-BA16C1952490}">
  <sheetPr>
    <pageSetUpPr fitToPage="1"/>
  </sheetPr>
  <dimension ref="A1:I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8" t="s">
        <v>60</v>
      </c>
      <c r="I2" s="28"/>
    </row>
    <row r="3" spans="1:9" x14ac:dyDescent="0.25">
      <c r="A3" s="6" t="s">
        <v>4</v>
      </c>
      <c r="B3" s="28" t="s">
        <v>5</v>
      </c>
      <c r="C3" s="28"/>
      <c r="D3" s="28"/>
      <c r="E3" s="7"/>
      <c r="F3" s="6"/>
      <c r="G3" s="57" t="s">
        <v>6</v>
      </c>
      <c r="H3" s="29" t="s">
        <v>61</v>
      </c>
      <c r="I3" s="29"/>
    </row>
    <row r="4" spans="1:9" x14ac:dyDescent="0.25">
      <c r="A4" s="6" t="s">
        <v>8</v>
      </c>
      <c r="B4" s="28" t="s">
        <v>178</v>
      </c>
      <c r="C4" s="28"/>
      <c r="D4" s="28"/>
      <c r="E4" s="7"/>
      <c r="F4" s="6"/>
      <c r="G4" s="57" t="s">
        <v>10</v>
      </c>
      <c r="H4" s="28" t="s">
        <v>11</v>
      </c>
      <c r="I4" s="28"/>
    </row>
    <row r="5" spans="1:9" x14ac:dyDescent="0.25">
      <c r="A5" s="6" t="s">
        <v>12</v>
      </c>
      <c r="B5" s="28" t="s">
        <v>143</v>
      </c>
      <c r="C5" s="29"/>
      <c r="D5" s="29"/>
      <c r="E5" s="7"/>
      <c r="F5" s="6"/>
      <c r="G5" s="57" t="s">
        <v>14</v>
      </c>
      <c r="H5" s="29" t="s">
        <v>179</v>
      </c>
      <c r="I5" s="29"/>
    </row>
    <row r="6" spans="1:9" x14ac:dyDescent="0.25">
      <c r="A6" s="6"/>
      <c r="B6" s="6"/>
      <c r="C6" s="6"/>
      <c r="D6" s="6"/>
      <c r="E6" s="6"/>
      <c r="F6" s="6"/>
      <c r="G6" s="6"/>
      <c r="H6" s="6"/>
      <c r="I6" s="6"/>
    </row>
    <row r="7" spans="1:9" x14ac:dyDescent="0.25">
      <c r="A7" s="6"/>
      <c r="B7" s="6"/>
      <c r="C7" s="6" t="s">
        <v>131</v>
      </c>
      <c r="D7" s="6"/>
      <c r="E7" s="6"/>
      <c r="F7" s="6"/>
      <c r="G7" s="6"/>
      <c r="H7" s="6"/>
      <c r="I7" s="6"/>
    </row>
    <row r="8" spans="1:9" x14ac:dyDescent="0.25">
      <c r="A8" s="6" t="s">
        <v>16</v>
      </c>
      <c r="B8" s="6"/>
      <c r="C8" s="7"/>
      <c r="D8" s="7"/>
      <c r="E8" s="7"/>
      <c r="F8" s="7"/>
      <c r="G8" s="7"/>
      <c r="H8" s="7"/>
      <c r="I8" s="7"/>
    </row>
    <row r="9" spans="1:9" x14ac:dyDescent="0.25">
      <c r="A9" s="5" t="s">
        <v>180</v>
      </c>
      <c r="B9" s="6"/>
      <c r="C9" s="7"/>
      <c r="D9" s="7"/>
      <c r="E9" s="7"/>
      <c r="F9" s="7"/>
      <c r="G9" s="7"/>
      <c r="H9" s="7"/>
      <c r="I9" s="7"/>
    </row>
    <row r="10" spans="1:9" x14ac:dyDescent="0.25">
      <c r="A10" s="6" t="s">
        <v>18</v>
      </c>
      <c r="B10" s="6"/>
      <c r="C10" s="7"/>
      <c r="D10" s="7"/>
      <c r="E10" s="7"/>
      <c r="F10" s="7"/>
      <c r="G10" s="7"/>
      <c r="H10" s="7"/>
      <c r="I10" s="7"/>
    </row>
    <row r="11" spans="1:9" x14ac:dyDescent="0.25">
      <c r="A11" s="5" t="s">
        <v>181</v>
      </c>
      <c r="B11" s="6"/>
      <c r="C11" s="7"/>
      <c r="D11" s="7"/>
      <c r="E11" s="7"/>
      <c r="F11" s="7"/>
      <c r="G11" s="7"/>
      <c r="H11" s="7"/>
      <c r="I11" s="7"/>
    </row>
    <row r="12" spans="1:9" x14ac:dyDescent="0.25">
      <c r="A12" s="6" t="s">
        <v>20</v>
      </c>
      <c r="B12" s="6"/>
      <c r="C12" s="7"/>
      <c r="D12" s="7"/>
      <c r="E12" s="7"/>
      <c r="F12" s="7"/>
      <c r="G12" s="7"/>
      <c r="H12" s="7"/>
      <c r="I12" s="7"/>
    </row>
    <row r="13" spans="1:9" x14ac:dyDescent="0.25">
      <c r="A13" s="5" t="s">
        <v>21</v>
      </c>
      <c r="B13" s="6"/>
      <c r="C13" s="7"/>
      <c r="D13" s="7"/>
      <c r="E13" s="7"/>
      <c r="F13" s="7"/>
      <c r="G13" s="7"/>
      <c r="H13" s="7"/>
      <c r="I13" s="7"/>
    </row>
    <row r="14" spans="1:9" x14ac:dyDescent="0.25">
      <c r="A14" s="5" t="s">
        <v>22</v>
      </c>
      <c r="B14" s="6"/>
      <c r="C14" s="7"/>
      <c r="D14" s="7"/>
      <c r="E14" s="7"/>
      <c r="F14" s="7"/>
      <c r="G14" s="7"/>
      <c r="H14" s="7"/>
      <c r="I14" s="7"/>
    </row>
    <row r="15" spans="1:9" x14ac:dyDescent="0.25">
      <c r="A15" s="6"/>
      <c r="B15" s="6"/>
      <c r="C15" s="7"/>
      <c r="D15" s="7"/>
      <c r="E15" s="7"/>
      <c r="F15" s="7"/>
      <c r="G15" s="7"/>
      <c r="H15" s="7"/>
      <c r="I15" s="7"/>
    </row>
    <row r="16" spans="1:9" x14ac:dyDescent="0.25">
      <c r="A16" s="5" t="s">
        <v>23</v>
      </c>
      <c r="B16" s="6"/>
      <c r="C16" s="7"/>
      <c r="D16" s="7"/>
      <c r="E16" s="7"/>
      <c r="F16" s="7"/>
      <c r="G16" s="7"/>
      <c r="H16" s="7"/>
      <c r="I16" s="7"/>
    </row>
    <row r="17" spans="1:9" x14ac:dyDescent="0.25">
      <c r="A17" s="7" t="s">
        <v>182</v>
      </c>
      <c r="B17" s="7"/>
      <c r="C17" s="7"/>
      <c r="D17" s="7"/>
      <c r="E17" s="7"/>
      <c r="F17" s="7"/>
      <c r="G17" s="7"/>
      <c r="H17" s="7"/>
      <c r="I17" s="7"/>
    </row>
    <row r="18" spans="1:9" ht="13" x14ac:dyDescent="0.3">
      <c r="A18" s="119" t="s">
        <v>25</v>
      </c>
      <c r="B18" s="120"/>
      <c r="C18" s="120"/>
      <c r="D18" s="120"/>
      <c r="E18" s="120"/>
      <c r="F18" s="120"/>
      <c r="G18" s="120"/>
      <c r="H18" s="120"/>
      <c r="I18" s="121"/>
    </row>
    <row r="19" spans="1:9" x14ac:dyDescent="0.25">
      <c r="A19" s="59"/>
      <c r="B19" s="60"/>
      <c r="C19" s="61" t="s">
        <v>26</v>
      </c>
      <c r="D19" s="61" t="s">
        <v>27</v>
      </c>
      <c r="E19" s="61" t="s">
        <v>28</v>
      </c>
      <c r="F19" s="61" t="s">
        <v>29</v>
      </c>
      <c r="G19" s="61" t="s">
        <v>30</v>
      </c>
      <c r="H19" s="61" t="s">
        <v>31</v>
      </c>
      <c r="I19" s="61" t="s">
        <v>32</v>
      </c>
    </row>
    <row r="20" spans="1:9" x14ac:dyDescent="0.25">
      <c r="A20" s="59"/>
      <c r="B20" s="60"/>
      <c r="C20" s="62" t="s">
        <v>33</v>
      </c>
      <c r="D20" s="63" t="s">
        <v>33</v>
      </c>
      <c r="E20" s="62" t="s">
        <v>33</v>
      </c>
      <c r="F20" s="62" t="s">
        <v>33</v>
      </c>
      <c r="G20" s="62" t="s">
        <v>34</v>
      </c>
      <c r="H20" s="62" t="s">
        <v>34</v>
      </c>
      <c r="I20" s="62" t="s">
        <v>34</v>
      </c>
    </row>
    <row r="21" spans="1:9" x14ac:dyDescent="0.25">
      <c r="A21" s="59" t="s">
        <v>35</v>
      </c>
      <c r="B21" s="60"/>
      <c r="C21" s="64"/>
      <c r="D21" s="65"/>
      <c r="E21" s="65">
        <v>60570</v>
      </c>
      <c r="F21" s="65"/>
      <c r="G21" s="65"/>
      <c r="H21" s="65"/>
      <c r="I21" s="65"/>
    </row>
    <row r="22" spans="1:9" x14ac:dyDescent="0.25">
      <c r="A22" s="59" t="s">
        <v>36</v>
      </c>
      <c r="B22" s="60"/>
      <c r="C22" s="64">
        <v>0</v>
      </c>
      <c r="D22" s="65">
        <f t="shared" ref="D22:I22" si="0">C33</f>
        <v>0</v>
      </c>
      <c r="E22" s="65">
        <f t="shared" si="0"/>
        <v>0</v>
      </c>
      <c r="F22" s="65">
        <f t="shared" si="0"/>
        <v>0</v>
      </c>
      <c r="G22" s="65">
        <f t="shared" si="0"/>
        <v>0</v>
      </c>
      <c r="H22" s="65">
        <f t="shared" si="0"/>
        <v>0</v>
      </c>
      <c r="I22" s="65">
        <f t="shared" si="0"/>
        <v>0</v>
      </c>
    </row>
    <row r="23" spans="1:9" x14ac:dyDescent="0.25">
      <c r="A23" s="59" t="s">
        <v>37</v>
      </c>
      <c r="B23" s="60"/>
      <c r="C23" s="64"/>
      <c r="D23" s="65">
        <v>0</v>
      </c>
      <c r="E23" s="65">
        <v>0</v>
      </c>
      <c r="F23" s="65">
        <v>39789</v>
      </c>
      <c r="G23" s="65">
        <v>20781</v>
      </c>
      <c r="H23" s="65"/>
      <c r="I23" s="65"/>
    </row>
    <row r="24" spans="1:9" x14ac:dyDescent="0.25">
      <c r="A24" s="59" t="s">
        <v>38</v>
      </c>
      <c r="B24" s="60"/>
      <c r="C24" s="64"/>
      <c r="D24" s="65">
        <v>0</v>
      </c>
      <c r="E24" s="65">
        <v>0</v>
      </c>
      <c r="F24" s="64">
        <v>39789</v>
      </c>
      <c r="G24" s="65">
        <v>20781</v>
      </c>
      <c r="H24" s="65"/>
      <c r="I24" s="65"/>
    </row>
    <row r="25" spans="1:9" x14ac:dyDescent="0.25">
      <c r="A25" s="59"/>
      <c r="B25" s="60"/>
      <c r="C25" s="64"/>
      <c r="D25" s="65"/>
      <c r="E25" s="65"/>
      <c r="F25" s="65"/>
      <c r="G25" s="65"/>
      <c r="H25" s="65"/>
      <c r="I25" s="65"/>
    </row>
    <row r="26" spans="1:9" x14ac:dyDescent="0.25">
      <c r="A26" s="59" t="s">
        <v>39</v>
      </c>
      <c r="B26" s="29"/>
      <c r="C26" s="66"/>
      <c r="D26" s="66"/>
      <c r="E26" s="66"/>
      <c r="F26" s="66"/>
      <c r="G26" s="66"/>
      <c r="H26" s="66"/>
      <c r="I26" s="64"/>
    </row>
    <row r="27" spans="1:9" x14ac:dyDescent="0.25">
      <c r="A27" s="67" t="s">
        <v>40</v>
      </c>
      <c r="B27" s="60"/>
      <c r="C27" s="64"/>
      <c r="D27" s="68"/>
      <c r="E27" s="66"/>
      <c r="F27" s="66"/>
      <c r="G27" s="66"/>
      <c r="H27" s="66"/>
      <c r="I27" s="64"/>
    </row>
    <row r="28" spans="1:9" x14ac:dyDescent="0.25">
      <c r="A28" s="69"/>
      <c r="B28" s="70"/>
      <c r="C28" s="64">
        <v>0</v>
      </c>
      <c r="D28" s="65">
        <v>0</v>
      </c>
      <c r="E28" s="65">
        <v>0</v>
      </c>
      <c r="F28" s="65">
        <v>0</v>
      </c>
      <c r="G28" s="65"/>
      <c r="H28" s="65"/>
      <c r="I28" s="65"/>
    </row>
    <row r="29" spans="1:9" x14ac:dyDescent="0.25">
      <c r="A29" s="69"/>
      <c r="B29" s="70"/>
      <c r="C29" s="64"/>
      <c r="D29" s="65"/>
      <c r="E29" s="65"/>
      <c r="F29" s="65"/>
      <c r="G29" s="65"/>
      <c r="H29" s="65"/>
      <c r="I29" s="65"/>
    </row>
    <row r="30" spans="1:9" x14ac:dyDescent="0.25">
      <c r="A30" s="69"/>
      <c r="B30" s="70"/>
      <c r="C30" s="64"/>
      <c r="D30" s="65"/>
      <c r="E30" s="65"/>
      <c r="F30" s="65"/>
      <c r="G30" s="65"/>
      <c r="H30" s="65"/>
      <c r="I30" s="65"/>
    </row>
    <row r="31" spans="1:9" x14ac:dyDescent="0.25">
      <c r="A31" s="59" t="s">
        <v>41</v>
      </c>
      <c r="B31" s="60"/>
      <c r="C31" s="64">
        <f t="shared" ref="C31:I31" si="1">SUM(C28:C30)</f>
        <v>0</v>
      </c>
      <c r="D31" s="64">
        <f t="shared" si="1"/>
        <v>0</v>
      </c>
      <c r="E31" s="64">
        <f t="shared" si="1"/>
        <v>0</v>
      </c>
      <c r="F31" s="64">
        <f t="shared" si="1"/>
        <v>0</v>
      </c>
      <c r="G31" s="64">
        <f t="shared" si="1"/>
        <v>0</v>
      </c>
      <c r="H31" s="64">
        <f t="shared" si="1"/>
        <v>0</v>
      </c>
      <c r="I31" s="64">
        <f t="shared" si="1"/>
        <v>0</v>
      </c>
    </row>
    <row r="32" spans="1:9" x14ac:dyDescent="0.25">
      <c r="A32" s="59"/>
      <c r="B32" s="60"/>
      <c r="C32" s="64"/>
      <c r="D32" s="65"/>
      <c r="E32" s="65"/>
      <c r="F32" s="65"/>
      <c r="G32" s="65"/>
      <c r="H32" s="65"/>
      <c r="I32" s="65"/>
    </row>
    <row r="33" spans="1:9" x14ac:dyDescent="0.25">
      <c r="A33" s="59" t="s">
        <v>42</v>
      </c>
      <c r="B33" s="60"/>
      <c r="C33" s="64">
        <f>+C22+C23-C24+C31</f>
        <v>0</v>
      </c>
      <c r="D33" s="64">
        <f t="shared" ref="D33:I33" si="2">+D22+D23-D24+D31</f>
        <v>0</v>
      </c>
      <c r="E33" s="64">
        <f>+E22+E23-E24+E31</f>
        <v>0</v>
      </c>
      <c r="F33" s="64">
        <f t="shared" si="2"/>
        <v>0</v>
      </c>
      <c r="G33" s="64">
        <f>+G22+G23-G24+G31</f>
        <v>0</v>
      </c>
      <c r="H33" s="64">
        <f>+H22+H23-H24+H31</f>
        <v>0</v>
      </c>
      <c r="I33" s="64">
        <f t="shared" si="2"/>
        <v>0</v>
      </c>
    </row>
    <row r="34" spans="1:9" x14ac:dyDescent="0.25">
      <c r="A34" s="69"/>
      <c r="B34" s="70"/>
      <c r="C34" s="71"/>
      <c r="D34" s="72"/>
      <c r="E34" s="72"/>
      <c r="F34" s="65"/>
      <c r="G34" s="65"/>
      <c r="H34" s="65"/>
      <c r="I34" s="65"/>
    </row>
    <row r="35" spans="1:9" x14ac:dyDescent="0.25">
      <c r="A35" s="59" t="s">
        <v>43</v>
      </c>
      <c r="B35" s="60"/>
      <c r="C35" s="71"/>
      <c r="D35" s="72">
        <v>0</v>
      </c>
      <c r="E35" s="72">
        <v>57570</v>
      </c>
      <c r="F35" s="65">
        <v>17781</v>
      </c>
      <c r="G35" s="65"/>
      <c r="H35" s="65"/>
      <c r="I35" s="65"/>
    </row>
    <row r="36" spans="1:9" x14ac:dyDescent="0.25">
      <c r="A36" s="69"/>
      <c r="B36" s="70"/>
      <c r="C36" s="71"/>
      <c r="D36" s="72"/>
      <c r="E36" s="72"/>
      <c r="F36" s="65"/>
      <c r="G36" s="65"/>
      <c r="H36" s="65"/>
      <c r="I36" s="65"/>
    </row>
    <row r="37" spans="1:9" x14ac:dyDescent="0.25">
      <c r="A37" s="59" t="s">
        <v>44</v>
      </c>
      <c r="B37" s="73"/>
      <c r="C37" s="74">
        <f>C33-C35</f>
        <v>0</v>
      </c>
      <c r="D37" s="74">
        <f t="shared" ref="D37:I37" si="3">D33-D35</f>
        <v>0</v>
      </c>
      <c r="E37" s="74">
        <f t="shared" si="3"/>
        <v>-57570</v>
      </c>
      <c r="F37" s="75">
        <f t="shared" si="3"/>
        <v>-17781</v>
      </c>
      <c r="G37" s="75">
        <f t="shared" si="3"/>
        <v>0</v>
      </c>
      <c r="H37" s="75">
        <f t="shared" si="3"/>
        <v>0</v>
      </c>
      <c r="I37" s="75">
        <f t="shared" si="3"/>
        <v>0</v>
      </c>
    </row>
    <row r="38" spans="1:9" x14ac:dyDescent="0.25">
      <c r="A38" s="76"/>
      <c r="B38" s="76"/>
      <c r="C38" s="77"/>
      <c r="D38" s="77"/>
      <c r="E38" s="77"/>
      <c r="F38" s="77"/>
      <c r="G38" s="77"/>
      <c r="H38" s="77"/>
      <c r="I38" s="77"/>
    </row>
    <row r="39" spans="1:9" x14ac:dyDescent="0.25">
      <c r="A39" s="78" t="s">
        <v>45</v>
      </c>
      <c r="B39" s="28"/>
      <c r="C39" s="79"/>
      <c r="D39" s="79"/>
      <c r="E39" s="79"/>
      <c r="F39" s="79"/>
      <c r="G39" s="79"/>
      <c r="H39" s="79"/>
      <c r="I39" s="79"/>
    </row>
    <row r="40" spans="1:9" x14ac:dyDescent="0.25">
      <c r="A40" s="80" t="s">
        <v>46</v>
      </c>
      <c r="B40" s="70"/>
      <c r="C40" s="72"/>
      <c r="D40" s="72"/>
      <c r="E40" s="72"/>
      <c r="F40" s="72"/>
      <c r="G40" s="72"/>
      <c r="H40" s="72"/>
      <c r="I40" s="72"/>
    </row>
    <row r="41" spans="1:9" x14ac:dyDescent="0.25">
      <c r="A41" s="59"/>
      <c r="B41" s="60"/>
      <c r="C41" s="65"/>
      <c r="D41" s="65"/>
      <c r="E41" s="65"/>
      <c r="F41" s="65"/>
      <c r="G41" s="65"/>
      <c r="H41" s="65"/>
      <c r="I41" s="65"/>
    </row>
    <row r="42" spans="1:9" x14ac:dyDescent="0.25">
      <c r="A42" s="59" t="s">
        <v>47</v>
      </c>
      <c r="B42" s="60"/>
      <c r="C42" s="65"/>
      <c r="D42" s="65"/>
      <c r="E42" s="65"/>
      <c r="F42" s="65"/>
      <c r="G42" s="65"/>
      <c r="H42" s="65"/>
      <c r="I42" s="65"/>
    </row>
    <row r="43" spans="1:9" x14ac:dyDescent="0.25">
      <c r="A43" s="59"/>
      <c r="B43" s="60"/>
      <c r="C43" s="65"/>
      <c r="D43" s="65"/>
      <c r="E43" s="65"/>
      <c r="F43" s="65"/>
      <c r="G43" s="65"/>
      <c r="H43" s="65"/>
      <c r="I43" s="65"/>
    </row>
    <row r="44" spans="1:9" x14ac:dyDescent="0.25">
      <c r="A44" s="112" t="s">
        <v>48</v>
      </c>
      <c r="B44" s="73"/>
      <c r="C44" s="65"/>
      <c r="D44" s="65"/>
      <c r="E44" s="65"/>
      <c r="F44" s="65"/>
      <c r="G44" s="65"/>
      <c r="H44" s="65"/>
      <c r="I44" s="65"/>
    </row>
    <row r="45" spans="1:9" x14ac:dyDescent="0.25">
      <c r="A45" s="113" t="s">
        <v>49</v>
      </c>
      <c r="B45" s="114"/>
      <c r="C45" s="65"/>
      <c r="D45" s="65"/>
      <c r="E45" s="65"/>
      <c r="F45" s="65"/>
      <c r="G45" s="65"/>
      <c r="H45" s="65"/>
      <c r="I45" s="65"/>
    </row>
    <row r="46" spans="1:9" x14ac:dyDescent="0.25">
      <c r="A46" s="6"/>
      <c r="B46" s="6"/>
      <c r="C46" s="6"/>
      <c r="D46" s="6"/>
      <c r="E46" s="6"/>
      <c r="F46" s="6"/>
      <c r="G46" s="6"/>
      <c r="H46" s="6"/>
      <c r="I46" s="6"/>
    </row>
    <row r="47" spans="1:9" x14ac:dyDescent="0.25">
      <c r="A47" s="6"/>
      <c r="B47" s="6"/>
      <c r="C47" s="6"/>
      <c r="D47" s="6"/>
      <c r="E47" s="6"/>
      <c r="F47" s="6"/>
      <c r="G47" s="6"/>
      <c r="H47" s="6"/>
      <c r="I47" s="6"/>
    </row>
  </sheetData>
  <sheetProtection selectLockedCells="1"/>
  <mergeCells count="1">
    <mergeCell ref="A18:I18"/>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8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6380AD-F020-4B5E-991B-9BABB9DF1264}">
  <sheetPr>
    <pageSetUpPr fitToPage="1"/>
  </sheetPr>
  <dimension ref="A1:I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8" t="s">
        <v>359</v>
      </c>
      <c r="I2" s="28"/>
    </row>
    <row r="3" spans="1:9" x14ac:dyDescent="0.25">
      <c r="A3" s="6" t="s">
        <v>4</v>
      </c>
      <c r="B3" s="28" t="s">
        <v>358</v>
      </c>
      <c r="C3" s="28"/>
      <c r="D3" s="28"/>
      <c r="E3" s="7"/>
      <c r="F3" s="6"/>
      <c r="G3" s="57" t="s">
        <v>6</v>
      </c>
      <c r="H3" s="29" t="s">
        <v>357</v>
      </c>
      <c r="I3" s="29"/>
    </row>
    <row r="4" spans="1:9" x14ac:dyDescent="0.25">
      <c r="A4" s="6" t="s">
        <v>8</v>
      </c>
      <c r="B4" s="26" t="s">
        <v>421</v>
      </c>
      <c r="C4" s="28"/>
      <c r="D4" s="28"/>
      <c r="E4" s="7"/>
      <c r="F4" s="6"/>
      <c r="G4" s="57" t="s">
        <v>10</v>
      </c>
      <c r="H4" s="28" t="s">
        <v>11</v>
      </c>
      <c r="I4" s="28"/>
    </row>
    <row r="5" spans="1:9" x14ac:dyDescent="0.25">
      <c r="A5" s="6" t="s">
        <v>12</v>
      </c>
      <c r="B5" s="28" t="s">
        <v>143</v>
      </c>
      <c r="C5" s="29"/>
      <c r="D5" s="29"/>
      <c r="E5" s="7"/>
      <c r="F5" s="6"/>
      <c r="G5" s="57" t="s">
        <v>14</v>
      </c>
      <c r="H5" s="29" t="s">
        <v>422</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7"/>
      <c r="C8" s="7"/>
      <c r="D8" s="7"/>
      <c r="E8" s="7"/>
      <c r="F8" s="7"/>
      <c r="G8" s="7"/>
      <c r="H8" s="7"/>
      <c r="I8" s="7"/>
    </row>
    <row r="9" spans="1:9" x14ac:dyDescent="0.25">
      <c r="A9" s="6" t="s">
        <v>421</v>
      </c>
      <c r="B9" s="6"/>
      <c r="C9" s="7"/>
      <c r="D9" s="7"/>
      <c r="E9" s="7"/>
      <c r="F9" s="7"/>
      <c r="G9" s="7"/>
      <c r="H9" s="7"/>
      <c r="I9" s="7"/>
    </row>
    <row r="10" spans="1:9" x14ac:dyDescent="0.25">
      <c r="A10" s="6" t="s">
        <v>18</v>
      </c>
      <c r="B10" s="6"/>
      <c r="C10" s="6"/>
      <c r="D10" s="7"/>
      <c r="E10" s="7"/>
      <c r="F10" s="7"/>
      <c r="G10" s="7"/>
      <c r="H10" s="7"/>
      <c r="I10" s="7"/>
    </row>
    <row r="11" spans="1:9" x14ac:dyDescent="0.25">
      <c r="A11" s="7" t="s">
        <v>370</v>
      </c>
      <c r="B11" s="6"/>
      <c r="C11" s="7"/>
      <c r="D11" s="7"/>
      <c r="E11" s="7"/>
      <c r="F11" s="7"/>
      <c r="G11" s="7"/>
      <c r="H11" s="7"/>
      <c r="I11" s="7"/>
    </row>
    <row r="12" spans="1:9" x14ac:dyDescent="0.25">
      <c r="A12" s="6" t="s">
        <v>20</v>
      </c>
      <c r="B12" s="6"/>
      <c r="C12" s="7"/>
      <c r="D12" s="6"/>
      <c r="E12" s="7"/>
      <c r="F12" s="7"/>
      <c r="G12" s="7"/>
      <c r="H12" s="7"/>
      <c r="I12" s="7"/>
    </row>
    <row r="13" spans="1:9" x14ac:dyDescent="0.25">
      <c r="A13" s="25" t="s">
        <v>420</v>
      </c>
      <c r="B13" s="6"/>
      <c r="C13" s="7"/>
      <c r="D13" s="7"/>
      <c r="E13" s="7"/>
      <c r="F13" s="7"/>
      <c r="G13" s="7"/>
      <c r="H13" s="7"/>
      <c r="I13" s="7"/>
    </row>
    <row r="14" spans="1:9" x14ac:dyDescent="0.25">
      <c r="A14" s="5" t="s">
        <v>22</v>
      </c>
      <c r="B14" s="6"/>
      <c r="C14" s="7"/>
      <c r="D14" s="7"/>
      <c r="E14" s="7"/>
      <c r="F14" s="7"/>
      <c r="G14" s="7"/>
      <c r="H14" s="7"/>
      <c r="I14" s="7"/>
    </row>
    <row r="15" spans="1:9" x14ac:dyDescent="0.25">
      <c r="A15" s="6"/>
      <c r="B15" s="6"/>
      <c r="C15" s="7"/>
      <c r="D15" s="7"/>
      <c r="E15" s="7"/>
      <c r="F15" s="7"/>
      <c r="G15" s="7"/>
      <c r="H15" s="7"/>
      <c r="I15" s="7"/>
    </row>
    <row r="16" spans="1:9" x14ac:dyDescent="0.25">
      <c r="A16" s="5" t="s">
        <v>23</v>
      </c>
      <c r="B16" s="5"/>
      <c r="C16" s="7"/>
      <c r="D16" s="7"/>
      <c r="E16" s="7"/>
      <c r="F16" s="7"/>
      <c r="G16" s="7"/>
      <c r="H16" s="7"/>
      <c r="I16" s="7"/>
    </row>
    <row r="17" spans="1:9" x14ac:dyDescent="0.25">
      <c r="A17" s="7"/>
      <c r="B17" s="7"/>
      <c r="C17" s="7"/>
      <c r="D17" s="7"/>
      <c r="E17" s="7"/>
      <c r="F17" s="7"/>
      <c r="G17" s="7"/>
      <c r="H17" s="7"/>
      <c r="I17" s="7"/>
    </row>
    <row r="18" spans="1:9" ht="13" x14ac:dyDescent="0.3">
      <c r="A18" s="119" t="s">
        <v>25</v>
      </c>
      <c r="B18" s="120"/>
      <c r="C18" s="120"/>
      <c r="D18" s="120"/>
      <c r="E18" s="120"/>
      <c r="F18" s="120"/>
      <c r="G18" s="120"/>
      <c r="H18" s="120"/>
      <c r="I18" s="121"/>
    </row>
    <row r="19" spans="1:9" x14ac:dyDescent="0.25">
      <c r="A19" s="59"/>
      <c r="B19" s="60"/>
      <c r="C19" s="61" t="s">
        <v>26</v>
      </c>
      <c r="D19" s="61" t="s">
        <v>27</v>
      </c>
      <c r="E19" s="61" t="s">
        <v>28</v>
      </c>
      <c r="F19" s="61" t="s">
        <v>29</v>
      </c>
      <c r="G19" s="61" t="s">
        <v>30</v>
      </c>
      <c r="H19" s="61" t="s">
        <v>31</v>
      </c>
      <c r="I19" s="61" t="s">
        <v>32</v>
      </c>
    </row>
    <row r="20" spans="1:9" x14ac:dyDescent="0.25">
      <c r="A20" s="59"/>
      <c r="B20" s="60"/>
      <c r="C20" s="62" t="s">
        <v>33</v>
      </c>
      <c r="D20" s="63" t="s">
        <v>33</v>
      </c>
      <c r="E20" s="62" t="s">
        <v>33</v>
      </c>
      <c r="F20" s="62" t="s">
        <v>33</v>
      </c>
      <c r="G20" s="62" t="s">
        <v>34</v>
      </c>
      <c r="H20" s="62" t="s">
        <v>34</v>
      </c>
      <c r="I20" s="62" t="s">
        <v>34</v>
      </c>
    </row>
    <row r="21" spans="1:9" x14ac:dyDescent="0.25">
      <c r="A21" s="59" t="s">
        <v>35</v>
      </c>
      <c r="B21" s="60"/>
      <c r="C21" s="64"/>
      <c r="D21" s="65"/>
      <c r="E21" s="65">
        <v>999731</v>
      </c>
      <c r="F21" s="65"/>
      <c r="G21" s="65"/>
      <c r="H21" s="65"/>
      <c r="I21" s="65"/>
    </row>
    <row r="22" spans="1:9" x14ac:dyDescent="0.25">
      <c r="A22" s="59" t="s">
        <v>36</v>
      </c>
      <c r="B22" s="60"/>
      <c r="C22" s="64"/>
      <c r="D22" s="65">
        <f t="shared" ref="D22:I22" si="0">C33</f>
        <v>0</v>
      </c>
      <c r="E22" s="65">
        <f t="shared" si="0"/>
        <v>0</v>
      </c>
      <c r="F22" s="65">
        <f t="shared" si="0"/>
        <v>0</v>
      </c>
      <c r="G22" s="65">
        <f t="shared" si="0"/>
        <v>281328</v>
      </c>
      <c r="H22" s="65">
        <f t="shared" si="0"/>
        <v>140664</v>
      </c>
      <c r="I22" s="65">
        <f t="shared" si="0"/>
        <v>0</v>
      </c>
    </row>
    <row r="23" spans="1:9" x14ac:dyDescent="0.25">
      <c r="A23" s="59" t="s">
        <v>37</v>
      </c>
      <c r="B23" s="60"/>
      <c r="C23" s="64"/>
      <c r="D23" s="65"/>
      <c r="E23" s="65">
        <v>0</v>
      </c>
      <c r="F23" s="65">
        <v>416070</v>
      </c>
      <c r="G23" s="65">
        <f>(E21-F23)/2</f>
        <v>291830.5</v>
      </c>
      <c r="H23" s="65">
        <f>G23</f>
        <v>291830.5</v>
      </c>
      <c r="I23" s="65"/>
    </row>
    <row r="24" spans="1:9" x14ac:dyDescent="0.25">
      <c r="A24" s="59" t="s">
        <v>38</v>
      </c>
      <c r="B24" s="60"/>
      <c r="C24" s="64"/>
      <c r="D24" s="65"/>
      <c r="E24" s="65">
        <v>0</v>
      </c>
      <c r="F24" s="64">
        <v>134742</v>
      </c>
      <c r="G24" s="65">
        <f>G23+G22-G35</f>
        <v>432494.5</v>
      </c>
      <c r="H24" s="65">
        <f>H23+H22-H35</f>
        <v>432494.5</v>
      </c>
      <c r="I24" s="65"/>
    </row>
    <row r="25" spans="1:9" x14ac:dyDescent="0.25">
      <c r="A25" s="59"/>
      <c r="B25" s="60"/>
      <c r="C25" s="64"/>
      <c r="D25" s="65"/>
      <c r="E25" s="65"/>
      <c r="F25" s="65"/>
      <c r="G25" s="65"/>
      <c r="H25" s="65"/>
      <c r="I25" s="65"/>
    </row>
    <row r="26" spans="1:9" x14ac:dyDescent="0.25">
      <c r="A26" s="59" t="s">
        <v>39</v>
      </c>
      <c r="B26" s="29"/>
      <c r="C26" s="66"/>
      <c r="D26" s="66"/>
      <c r="E26" s="66"/>
      <c r="F26" s="66"/>
      <c r="G26" s="66"/>
      <c r="H26" s="66"/>
      <c r="I26" s="64"/>
    </row>
    <row r="27" spans="1:9" x14ac:dyDescent="0.25">
      <c r="A27" s="67" t="s">
        <v>40</v>
      </c>
      <c r="B27" s="60"/>
      <c r="C27" s="64"/>
      <c r="D27" s="68"/>
      <c r="E27" s="66"/>
      <c r="F27" s="66"/>
      <c r="G27" s="66"/>
      <c r="H27" s="66"/>
      <c r="I27" s="64"/>
    </row>
    <row r="28" spans="1:9" x14ac:dyDescent="0.25">
      <c r="A28" s="69"/>
      <c r="B28" s="70"/>
      <c r="C28" s="64">
        <v>0</v>
      </c>
      <c r="D28" s="65">
        <v>0</v>
      </c>
      <c r="E28" s="65">
        <v>0</v>
      </c>
      <c r="F28" s="65">
        <v>0</v>
      </c>
      <c r="G28" s="65"/>
      <c r="H28" s="65"/>
      <c r="I28" s="65"/>
    </row>
    <row r="29" spans="1:9" x14ac:dyDescent="0.25">
      <c r="A29" s="69"/>
      <c r="B29" s="70"/>
      <c r="C29" s="64"/>
      <c r="D29" s="65"/>
      <c r="E29" s="65"/>
      <c r="F29" s="65"/>
      <c r="G29" s="65"/>
      <c r="H29" s="65"/>
      <c r="I29" s="65"/>
    </row>
    <row r="30" spans="1:9" x14ac:dyDescent="0.25">
      <c r="A30" s="69"/>
      <c r="B30" s="70"/>
      <c r="C30" s="64"/>
      <c r="D30" s="65"/>
      <c r="E30" s="65"/>
      <c r="F30" s="65"/>
      <c r="G30" s="65"/>
      <c r="H30" s="65"/>
      <c r="I30" s="65"/>
    </row>
    <row r="31" spans="1:9" x14ac:dyDescent="0.25">
      <c r="A31" s="59" t="s">
        <v>41</v>
      </c>
      <c r="B31" s="60"/>
      <c r="C31" s="64">
        <f t="shared" ref="C31:I31" si="1">SUM(C28:C30)</f>
        <v>0</v>
      </c>
      <c r="D31" s="64">
        <f t="shared" si="1"/>
        <v>0</v>
      </c>
      <c r="E31" s="64">
        <f t="shared" si="1"/>
        <v>0</v>
      </c>
      <c r="F31" s="64">
        <f t="shared" si="1"/>
        <v>0</v>
      </c>
      <c r="G31" s="64">
        <f t="shared" si="1"/>
        <v>0</v>
      </c>
      <c r="H31" s="64">
        <f t="shared" si="1"/>
        <v>0</v>
      </c>
      <c r="I31" s="64">
        <f t="shared" si="1"/>
        <v>0</v>
      </c>
    </row>
    <row r="32" spans="1:9" x14ac:dyDescent="0.25">
      <c r="A32" s="59"/>
      <c r="B32" s="60"/>
      <c r="C32" s="64"/>
      <c r="D32" s="65"/>
      <c r="E32" s="65"/>
      <c r="F32" s="65"/>
      <c r="G32" s="65"/>
      <c r="H32" s="65"/>
      <c r="I32" s="65"/>
    </row>
    <row r="33" spans="1:9" x14ac:dyDescent="0.25">
      <c r="A33" s="59" t="s">
        <v>42</v>
      </c>
      <c r="B33" s="60"/>
      <c r="C33" s="64">
        <f t="shared" ref="C33:I33" si="2">+C22+C23-C24+C31</f>
        <v>0</v>
      </c>
      <c r="D33" s="64">
        <f t="shared" si="2"/>
        <v>0</v>
      </c>
      <c r="E33" s="64">
        <f t="shared" si="2"/>
        <v>0</v>
      </c>
      <c r="F33" s="64">
        <f t="shared" si="2"/>
        <v>281328</v>
      </c>
      <c r="G33" s="64">
        <f t="shared" si="2"/>
        <v>140664</v>
      </c>
      <c r="H33" s="64">
        <f t="shared" si="2"/>
        <v>0</v>
      </c>
      <c r="I33" s="64">
        <f t="shared" si="2"/>
        <v>0</v>
      </c>
    </row>
    <row r="34" spans="1:9" x14ac:dyDescent="0.25">
      <c r="A34" s="69"/>
      <c r="B34" s="70"/>
      <c r="C34" s="71"/>
      <c r="D34" s="72"/>
      <c r="E34" s="72"/>
      <c r="F34" s="65"/>
      <c r="G34" s="65"/>
      <c r="H34" s="65"/>
      <c r="I34" s="65"/>
    </row>
    <row r="35" spans="1:9" x14ac:dyDescent="0.25">
      <c r="A35" s="59" t="s">
        <v>43</v>
      </c>
      <c r="B35" s="60"/>
      <c r="C35" s="71"/>
      <c r="D35" s="72"/>
      <c r="E35" s="72"/>
      <c r="F35" s="65">
        <f>829982+1795</f>
        <v>831777</v>
      </c>
      <c r="G35" s="65">
        <f>G22/2</f>
        <v>140664</v>
      </c>
      <c r="H35" s="65"/>
      <c r="I35" s="65"/>
    </row>
    <row r="36" spans="1:9" x14ac:dyDescent="0.25">
      <c r="A36" s="69"/>
      <c r="B36" s="70"/>
      <c r="C36" s="71"/>
      <c r="D36" s="72"/>
      <c r="E36" s="72"/>
      <c r="F36" s="65"/>
      <c r="G36" s="65"/>
      <c r="H36" s="65"/>
      <c r="I36" s="65"/>
    </row>
    <row r="37" spans="1:9" x14ac:dyDescent="0.25">
      <c r="A37" s="59" t="s">
        <v>44</v>
      </c>
      <c r="B37" s="73"/>
      <c r="C37" s="74">
        <f t="shared" ref="C37:I37" si="3">C33-C35</f>
        <v>0</v>
      </c>
      <c r="D37" s="74">
        <f t="shared" si="3"/>
        <v>0</v>
      </c>
      <c r="E37" s="74">
        <f t="shared" si="3"/>
        <v>0</v>
      </c>
      <c r="F37" s="75">
        <f t="shared" si="3"/>
        <v>-550449</v>
      </c>
      <c r="G37" s="75">
        <f t="shared" si="3"/>
        <v>0</v>
      </c>
      <c r="H37" s="75">
        <f t="shared" si="3"/>
        <v>0</v>
      </c>
      <c r="I37" s="75">
        <f t="shared" si="3"/>
        <v>0</v>
      </c>
    </row>
    <row r="38" spans="1:9" x14ac:dyDescent="0.25">
      <c r="A38" s="76"/>
      <c r="B38" s="76"/>
      <c r="C38" s="77"/>
      <c r="D38" s="77"/>
      <c r="E38" s="77"/>
      <c r="F38" s="77"/>
      <c r="G38" s="77"/>
      <c r="H38" s="77"/>
      <c r="I38" s="77"/>
    </row>
    <row r="39" spans="1:9" x14ac:dyDescent="0.25">
      <c r="A39" s="78" t="s">
        <v>45</v>
      </c>
      <c r="B39" s="28"/>
      <c r="C39" s="79"/>
      <c r="D39" s="79"/>
      <c r="E39" s="79"/>
      <c r="F39" s="79"/>
      <c r="G39" s="79"/>
      <c r="H39" s="79"/>
      <c r="I39" s="79"/>
    </row>
    <row r="40" spans="1:9" x14ac:dyDescent="0.25">
      <c r="A40" s="80" t="s">
        <v>46</v>
      </c>
      <c r="B40" s="70"/>
      <c r="C40" s="72"/>
      <c r="D40" s="72"/>
      <c r="E40" s="72"/>
      <c r="F40" s="72"/>
      <c r="G40" s="72"/>
      <c r="H40" s="72"/>
      <c r="I40" s="72"/>
    </row>
    <row r="41" spans="1:9" x14ac:dyDescent="0.25">
      <c r="A41" s="59"/>
      <c r="B41" s="60"/>
      <c r="C41" s="65"/>
      <c r="D41" s="65"/>
      <c r="E41" s="65"/>
      <c r="F41" s="65"/>
      <c r="G41" s="65"/>
      <c r="H41" s="65"/>
      <c r="I41" s="65"/>
    </row>
    <row r="42" spans="1:9" x14ac:dyDescent="0.25">
      <c r="A42" s="59" t="s">
        <v>47</v>
      </c>
      <c r="B42" s="60"/>
      <c r="C42" s="65"/>
      <c r="D42" s="65"/>
      <c r="E42" s="65"/>
      <c r="F42" s="65"/>
      <c r="G42" s="65"/>
      <c r="H42" s="65"/>
      <c r="I42" s="65"/>
    </row>
    <row r="43" spans="1:9" x14ac:dyDescent="0.25">
      <c r="A43" s="59"/>
      <c r="B43" s="60"/>
      <c r="C43" s="65"/>
      <c r="D43" s="65"/>
      <c r="E43" s="65"/>
      <c r="F43" s="65"/>
      <c r="G43" s="65"/>
      <c r="H43" s="65"/>
      <c r="I43" s="65"/>
    </row>
    <row r="44" spans="1:9" x14ac:dyDescent="0.25">
      <c r="A44" s="112" t="s">
        <v>48</v>
      </c>
      <c r="B44" s="73"/>
      <c r="C44" s="65"/>
      <c r="D44" s="65"/>
      <c r="E44" s="65"/>
      <c r="F44" s="65"/>
      <c r="G44" s="65"/>
      <c r="H44" s="65"/>
      <c r="I44" s="65"/>
    </row>
    <row r="45" spans="1:9" x14ac:dyDescent="0.25">
      <c r="A45" s="113" t="s">
        <v>49</v>
      </c>
      <c r="B45" s="114"/>
      <c r="C45" s="65"/>
      <c r="D45" s="65"/>
      <c r="E45" s="65"/>
      <c r="F45" s="65"/>
      <c r="G45" s="65"/>
      <c r="H45" s="65"/>
      <c r="I45" s="65"/>
    </row>
    <row r="46" spans="1:9" x14ac:dyDescent="0.25">
      <c r="A46" s="6"/>
      <c r="B46" s="6"/>
      <c r="C46" s="6"/>
      <c r="D46" s="6"/>
      <c r="E46" s="6"/>
      <c r="F46" s="6"/>
      <c r="G46" s="6"/>
      <c r="H46" s="6"/>
      <c r="I46" s="6"/>
    </row>
    <row r="47" spans="1:9" x14ac:dyDescent="0.25">
      <c r="A47" s="6"/>
      <c r="B47" s="6"/>
      <c r="C47" s="6"/>
      <c r="D47" s="6"/>
      <c r="E47" s="6"/>
      <c r="F47" s="6"/>
      <c r="G47" s="6"/>
      <c r="H47" s="6"/>
      <c r="I47" s="6"/>
    </row>
  </sheetData>
  <sheetProtection selectLockedCells="1"/>
  <mergeCells count="1">
    <mergeCell ref="A18:I18"/>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8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D354FE-6FB1-4CB4-A6DB-344B44D6CA8B}">
  <sheetPr>
    <pageSetUpPr fitToPage="1"/>
  </sheetPr>
  <dimension ref="A1:I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6" t="s">
        <v>3</v>
      </c>
      <c r="I2" s="28"/>
    </row>
    <row r="3" spans="1:9" x14ac:dyDescent="0.25">
      <c r="A3" s="6" t="s">
        <v>4</v>
      </c>
      <c r="B3" s="28" t="s">
        <v>5</v>
      </c>
      <c r="C3" s="28"/>
      <c r="D3" s="28"/>
      <c r="E3" s="7"/>
      <c r="F3" s="6"/>
      <c r="G3" s="57" t="s">
        <v>6</v>
      </c>
      <c r="H3" s="27" t="s">
        <v>7</v>
      </c>
      <c r="I3" s="29"/>
    </row>
    <row r="4" spans="1:9" x14ac:dyDescent="0.25">
      <c r="A4" s="6" t="s">
        <v>8</v>
      </c>
      <c r="B4" s="28" t="s">
        <v>183</v>
      </c>
      <c r="C4" s="28"/>
      <c r="D4" s="28"/>
      <c r="E4" s="7"/>
      <c r="F4" s="6"/>
      <c r="G4" s="57" t="s">
        <v>10</v>
      </c>
      <c r="H4" s="28" t="s">
        <v>11</v>
      </c>
      <c r="I4" s="28"/>
    </row>
    <row r="5" spans="1:9" x14ac:dyDescent="0.25">
      <c r="A5" s="6" t="s">
        <v>12</v>
      </c>
      <c r="B5" s="28" t="s">
        <v>184</v>
      </c>
      <c r="C5" s="29"/>
      <c r="D5" s="29"/>
      <c r="E5" s="7"/>
      <c r="F5" s="6"/>
      <c r="G5" s="57" t="s">
        <v>14</v>
      </c>
      <c r="H5" s="29" t="s">
        <v>185</v>
      </c>
      <c r="I5" s="29"/>
    </row>
    <row r="6" spans="1:9" x14ac:dyDescent="0.25">
      <c r="A6" s="6"/>
      <c r="B6" s="6"/>
      <c r="C6" s="6"/>
      <c r="D6" s="6"/>
      <c r="E6" s="6"/>
      <c r="F6" s="6"/>
      <c r="G6" s="6"/>
      <c r="H6" s="6"/>
      <c r="I6" s="6"/>
    </row>
    <row r="7" spans="1:9" x14ac:dyDescent="0.25">
      <c r="A7" s="6"/>
      <c r="B7" s="6"/>
      <c r="C7" s="6" t="s">
        <v>131</v>
      </c>
      <c r="D7" s="6"/>
      <c r="E7" s="6"/>
      <c r="F7" s="6"/>
      <c r="G7" s="6"/>
      <c r="H7" s="6"/>
      <c r="I7" s="6"/>
    </row>
    <row r="8" spans="1:9" x14ac:dyDescent="0.25">
      <c r="A8" s="6" t="s">
        <v>16</v>
      </c>
      <c r="B8" s="6"/>
      <c r="C8" s="7"/>
      <c r="D8" s="7"/>
      <c r="E8" s="7"/>
      <c r="F8" s="7"/>
      <c r="G8" s="7"/>
      <c r="H8" s="7"/>
      <c r="I8" s="7"/>
    </row>
    <row r="9" spans="1:9" x14ac:dyDescent="0.25">
      <c r="A9" s="5" t="s">
        <v>186</v>
      </c>
      <c r="B9" s="6"/>
      <c r="C9" s="7"/>
      <c r="D9" s="7"/>
      <c r="E9" s="7"/>
      <c r="F9" s="7"/>
      <c r="G9" s="7"/>
      <c r="H9" s="7"/>
      <c r="I9" s="7"/>
    </row>
    <row r="10" spans="1:9" x14ac:dyDescent="0.25">
      <c r="A10" s="5" t="s">
        <v>187</v>
      </c>
      <c r="B10" s="6"/>
      <c r="C10" s="7"/>
      <c r="D10" s="7"/>
      <c r="E10" s="7"/>
      <c r="F10" s="7"/>
      <c r="G10" s="7"/>
      <c r="H10" s="7"/>
      <c r="I10" s="7"/>
    </row>
    <row r="11" spans="1:9" x14ac:dyDescent="0.25">
      <c r="A11" s="6" t="s">
        <v>18</v>
      </c>
      <c r="B11" s="6"/>
      <c r="C11" s="7"/>
      <c r="D11" s="7"/>
      <c r="E11" s="7"/>
      <c r="F11" s="7"/>
      <c r="G11" s="7"/>
      <c r="H11" s="7"/>
      <c r="I11" s="7"/>
    </row>
    <row r="12" spans="1:9" x14ac:dyDescent="0.25">
      <c r="A12" s="6" t="s">
        <v>19</v>
      </c>
      <c r="B12" s="6"/>
      <c r="C12" s="7"/>
      <c r="D12" s="7"/>
      <c r="E12" s="7"/>
      <c r="F12" s="7"/>
      <c r="G12" s="7"/>
      <c r="H12" s="7"/>
      <c r="I12" s="7"/>
    </row>
    <row r="13" spans="1:9" x14ac:dyDescent="0.25">
      <c r="A13" s="6" t="s">
        <v>20</v>
      </c>
      <c r="B13" s="6"/>
      <c r="C13" s="7"/>
      <c r="D13" s="7"/>
      <c r="E13" s="7"/>
      <c r="F13" s="7"/>
      <c r="G13" s="7"/>
      <c r="H13" s="7"/>
      <c r="I13" s="7"/>
    </row>
    <row r="14" spans="1:9" x14ac:dyDescent="0.25">
      <c r="A14" s="5" t="s">
        <v>188</v>
      </c>
      <c r="B14" s="6"/>
      <c r="C14" s="7"/>
      <c r="D14" s="7"/>
      <c r="E14" s="7"/>
      <c r="F14" s="7"/>
      <c r="G14" s="7"/>
      <c r="H14" s="7"/>
      <c r="I14" s="7"/>
    </row>
    <row r="15" spans="1:9" x14ac:dyDescent="0.25">
      <c r="A15" s="5" t="s">
        <v>22</v>
      </c>
      <c r="B15" s="6"/>
      <c r="C15" s="7"/>
      <c r="D15" s="7"/>
      <c r="E15" s="7"/>
      <c r="F15" s="7"/>
      <c r="G15" s="7"/>
      <c r="H15" s="7"/>
      <c r="I15" s="7"/>
    </row>
    <row r="16" spans="1:9" x14ac:dyDescent="0.25">
      <c r="A16" s="6"/>
      <c r="B16" s="6"/>
      <c r="C16" s="7"/>
      <c r="D16" s="7"/>
      <c r="E16" s="7"/>
      <c r="F16" s="7"/>
      <c r="G16" s="7"/>
      <c r="H16" s="7"/>
      <c r="I16" s="7"/>
    </row>
    <row r="17" spans="1:9" x14ac:dyDescent="0.25">
      <c r="A17" s="5" t="s">
        <v>23</v>
      </c>
      <c r="B17" s="6"/>
      <c r="C17" s="7"/>
      <c r="D17" s="7"/>
      <c r="E17" s="7"/>
      <c r="F17" s="7"/>
      <c r="G17" s="7"/>
      <c r="H17" s="7"/>
      <c r="I17" s="7"/>
    </row>
    <row r="18" spans="1:9" x14ac:dyDescent="0.25">
      <c r="A18" s="7"/>
      <c r="B18" s="7"/>
      <c r="C18" s="7"/>
      <c r="D18" s="7"/>
      <c r="E18" s="7"/>
      <c r="F18" s="7"/>
      <c r="G18" s="7"/>
      <c r="H18" s="7"/>
      <c r="I18" s="7"/>
    </row>
    <row r="19" spans="1:9" ht="13" x14ac:dyDescent="0.3">
      <c r="A19" s="119" t="s">
        <v>25</v>
      </c>
      <c r="B19" s="120"/>
      <c r="C19" s="120"/>
      <c r="D19" s="120"/>
      <c r="E19" s="120"/>
      <c r="F19" s="120"/>
      <c r="G19" s="120"/>
      <c r="H19" s="120"/>
      <c r="I19" s="121"/>
    </row>
    <row r="20" spans="1:9" x14ac:dyDescent="0.25">
      <c r="A20" s="59"/>
      <c r="B20" s="60"/>
      <c r="C20" s="61" t="s">
        <v>26</v>
      </c>
      <c r="D20" s="61" t="s">
        <v>27</v>
      </c>
      <c r="E20" s="61" t="s">
        <v>28</v>
      </c>
      <c r="F20" s="61" t="s">
        <v>29</v>
      </c>
      <c r="G20" s="61" t="s">
        <v>30</v>
      </c>
      <c r="H20" s="61" t="s">
        <v>31</v>
      </c>
      <c r="I20" s="61" t="s">
        <v>32</v>
      </c>
    </row>
    <row r="21" spans="1:9" x14ac:dyDescent="0.25">
      <c r="A21" s="59"/>
      <c r="B21" s="60"/>
      <c r="C21" s="62" t="s">
        <v>33</v>
      </c>
      <c r="D21" s="63" t="s">
        <v>33</v>
      </c>
      <c r="E21" s="62" t="s">
        <v>33</v>
      </c>
      <c r="F21" s="62" t="s">
        <v>33</v>
      </c>
      <c r="G21" s="62" t="s">
        <v>34</v>
      </c>
      <c r="H21" s="62" t="s">
        <v>34</v>
      </c>
      <c r="I21" s="62" t="s">
        <v>34</v>
      </c>
    </row>
    <row r="22" spans="1:9" x14ac:dyDescent="0.25">
      <c r="A22" s="59" t="s">
        <v>35</v>
      </c>
      <c r="B22" s="60"/>
      <c r="C22" s="64"/>
      <c r="D22" s="65"/>
      <c r="E22" s="65"/>
      <c r="F22" s="65">
        <v>250800</v>
      </c>
      <c r="G22" s="65"/>
      <c r="H22" s="65"/>
      <c r="I22" s="65"/>
    </row>
    <row r="23" spans="1:9" x14ac:dyDescent="0.25">
      <c r="A23" s="59" t="s">
        <v>36</v>
      </c>
      <c r="B23" s="60"/>
      <c r="C23" s="64">
        <v>0</v>
      </c>
      <c r="D23" s="65">
        <f t="shared" ref="D23:I23" si="0">C34</f>
        <v>0</v>
      </c>
      <c r="E23" s="65">
        <f t="shared" si="0"/>
        <v>0</v>
      </c>
      <c r="F23" s="65">
        <f t="shared" si="0"/>
        <v>0</v>
      </c>
      <c r="G23" s="65">
        <f t="shared" si="0"/>
        <v>0</v>
      </c>
      <c r="H23" s="65">
        <f t="shared" si="0"/>
        <v>0</v>
      </c>
      <c r="I23" s="65">
        <f t="shared" si="0"/>
        <v>0</v>
      </c>
    </row>
    <row r="24" spans="1:9" x14ac:dyDescent="0.25">
      <c r="A24" s="59" t="s">
        <v>37</v>
      </c>
      <c r="B24" s="60"/>
      <c r="C24" s="64"/>
      <c r="D24" s="65">
        <v>0</v>
      </c>
      <c r="E24" s="65">
        <v>0</v>
      </c>
      <c r="F24" s="65">
        <v>25321</v>
      </c>
      <c r="G24" s="65">
        <v>134839</v>
      </c>
      <c r="H24" s="65">
        <v>90640</v>
      </c>
      <c r="I24" s="65"/>
    </row>
    <row r="25" spans="1:9" x14ac:dyDescent="0.25">
      <c r="A25" s="59" t="s">
        <v>38</v>
      </c>
      <c r="B25" s="60"/>
      <c r="C25" s="64"/>
      <c r="D25" s="65">
        <v>0</v>
      </c>
      <c r="E25" s="65">
        <v>0</v>
      </c>
      <c r="F25" s="64">
        <v>25321</v>
      </c>
      <c r="G25" s="65">
        <v>134839</v>
      </c>
      <c r="H25" s="65">
        <v>90640</v>
      </c>
      <c r="I25" s="65"/>
    </row>
    <row r="26" spans="1:9" x14ac:dyDescent="0.25">
      <c r="A26" s="59"/>
      <c r="B26" s="60"/>
      <c r="C26" s="64"/>
      <c r="D26" s="65"/>
      <c r="E26" s="65"/>
      <c r="F26" s="65"/>
      <c r="G26" s="65"/>
      <c r="H26" s="65"/>
      <c r="I26" s="65"/>
    </row>
    <row r="27" spans="1:9" x14ac:dyDescent="0.25">
      <c r="A27" s="59" t="s">
        <v>39</v>
      </c>
      <c r="B27" s="29"/>
      <c r="C27" s="66"/>
      <c r="D27" s="66"/>
      <c r="E27" s="66"/>
      <c r="F27" s="66"/>
      <c r="G27" s="66"/>
      <c r="H27" s="66"/>
      <c r="I27" s="64"/>
    </row>
    <row r="28" spans="1:9" x14ac:dyDescent="0.25">
      <c r="A28" s="67" t="s">
        <v>40</v>
      </c>
      <c r="B28" s="60"/>
      <c r="C28" s="64"/>
      <c r="D28" s="68"/>
      <c r="E28" s="66"/>
      <c r="F28" s="66"/>
      <c r="G28" s="66"/>
      <c r="H28" s="66"/>
      <c r="I28" s="64"/>
    </row>
    <row r="29" spans="1:9" x14ac:dyDescent="0.25">
      <c r="A29" s="69"/>
      <c r="B29" s="70"/>
      <c r="C29" s="64">
        <v>0</v>
      </c>
      <c r="D29" s="65">
        <v>0</v>
      </c>
      <c r="E29" s="65">
        <v>0</v>
      </c>
      <c r="F29" s="65">
        <v>0</v>
      </c>
      <c r="G29" s="65"/>
      <c r="H29" s="65"/>
      <c r="I29" s="65"/>
    </row>
    <row r="30" spans="1:9" x14ac:dyDescent="0.25">
      <c r="A30" s="69"/>
      <c r="B30" s="70"/>
      <c r="C30" s="64"/>
      <c r="D30" s="65"/>
      <c r="E30" s="65"/>
      <c r="F30" s="65"/>
      <c r="G30" s="65"/>
      <c r="H30" s="65"/>
      <c r="I30" s="65"/>
    </row>
    <row r="31" spans="1:9" x14ac:dyDescent="0.25">
      <c r="A31" s="69"/>
      <c r="B31" s="70"/>
      <c r="C31" s="64"/>
      <c r="D31" s="65"/>
      <c r="E31" s="65"/>
      <c r="F31" s="65"/>
      <c r="G31" s="65"/>
      <c r="H31" s="65"/>
      <c r="I31" s="65"/>
    </row>
    <row r="32" spans="1:9" x14ac:dyDescent="0.25">
      <c r="A32" s="59" t="s">
        <v>41</v>
      </c>
      <c r="B32" s="60"/>
      <c r="C32" s="64">
        <f t="shared" ref="C32:I32" si="1">SUM(C29:C31)</f>
        <v>0</v>
      </c>
      <c r="D32" s="64">
        <f t="shared" si="1"/>
        <v>0</v>
      </c>
      <c r="E32" s="64">
        <f t="shared" si="1"/>
        <v>0</v>
      </c>
      <c r="F32" s="64">
        <f t="shared" si="1"/>
        <v>0</v>
      </c>
      <c r="G32" s="64">
        <f t="shared" si="1"/>
        <v>0</v>
      </c>
      <c r="H32" s="64">
        <f t="shared" si="1"/>
        <v>0</v>
      </c>
      <c r="I32" s="64">
        <f t="shared" si="1"/>
        <v>0</v>
      </c>
    </row>
    <row r="33" spans="1:9" x14ac:dyDescent="0.25">
      <c r="A33" s="59"/>
      <c r="B33" s="60"/>
      <c r="C33" s="64"/>
      <c r="D33" s="65"/>
      <c r="E33" s="65"/>
      <c r="F33" s="65"/>
      <c r="G33" s="65"/>
      <c r="H33" s="65"/>
      <c r="I33" s="65"/>
    </row>
    <row r="34" spans="1:9" x14ac:dyDescent="0.25">
      <c r="A34" s="59" t="s">
        <v>42</v>
      </c>
      <c r="B34" s="60"/>
      <c r="C34" s="64">
        <f>+C23+C24-C25+C32</f>
        <v>0</v>
      </c>
      <c r="D34" s="64">
        <f t="shared" ref="D34:I34" si="2">+D23+D24-D25+D32</f>
        <v>0</v>
      </c>
      <c r="E34" s="64">
        <f>+E23+E24-E25+E32</f>
        <v>0</v>
      </c>
      <c r="F34" s="64">
        <f t="shared" si="2"/>
        <v>0</v>
      </c>
      <c r="G34" s="64">
        <f>+G23+G24-G25+G32</f>
        <v>0</v>
      </c>
      <c r="H34" s="64">
        <f>+H23+H24-H25+H32</f>
        <v>0</v>
      </c>
      <c r="I34" s="64">
        <f t="shared" si="2"/>
        <v>0</v>
      </c>
    </row>
    <row r="35" spans="1:9" x14ac:dyDescent="0.25">
      <c r="A35" s="69"/>
      <c r="B35" s="70"/>
      <c r="C35" s="71"/>
      <c r="D35" s="72"/>
      <c r="E35" s="72"/>
      <c r="F35" s="65"/>
      <c r="G35" s="65"/>
      <c r="H35" s="65"/>
      <c r="I35" s="65"/>
    </row>
    <row r="36" spans="1:9" x14ac:dyDescent="0.25">
      <c r="A36" s="59" t="s">
        <v>43</v>
      </c>
      <c r="B36" s="60"/>
      <c r="C36" s="71"/>
      <c r="D36" s="72"/>
      <c r="E36" s="72"/>
      <c r="F36" s="65">
        <v>43446</v>
      </c>
      <c r="G36" s="65"/>
      <c r="H36" s="65"/>
      <c r="I36" s="65"/>
    </row>
    <row r="37" spans="1:9" x14ac:dyDescent="0.25">
      <c r="A37" s="69"/>
      <c r="B37" s="70"/>
      <c r="C37" s="71"/>
      <c r="D37" s="72"/>
      <c r="E37" s="72"/>
      <c r="F37" s="65"/>
      <c r="G37" s="65"/>
      <c r="H37" s="65"/>
      <c r="I37" s="65"/>
    </row>
    <row r="38" spans="1:9" x14ac:dyDescent="0.25">
      <c r="A38" s="59" t="s">
        <v>44</v>
      </c>
      <c r="B38" s="73"/>
      <c r="C38" s="74">
        <f>C34-C36</f>
        <v>0</v>
      </c>
      <c r="D38" s="74">
        <f t="shared" ref="D38:I38" si="3">D34-D36</f>
        <v>0</v>
      </c>
      <c r="E38" s="74">
        <f t="shared" si="3"/>
        <v>0</v>
      </c>
      <c r="F38" s="75">
        <f t="shared" si="3"/>
        <v>-43446</v>
      </c>
      <c r="G38" s="75">
        <f t="shared" si="3"/>
        <v>0</v>
      </c>
      <c r="H38" s="75">
        <f t="shared" si="3"/>
        <v>0</v>
      </c>
      <c r="I38" s="75">
        <f t="shared" si="3"/>
        <v>0</v>
      </c>
    </row>
    <row r="39" spans="1:9" x14ac:dyDescent="0.25">
      <c r="A39" s="76"/>
      <c r="B39" s="76"/>
      <c r="C39" s="77"/>
      <c r="D39" s="77"/>
      <c r="E39" s="77"/>
      <c r="F39" s="77"/>
      <c r="G39" s="77"/>
      <c r="H39" s="77"/>
      <c r="I39" s="77"/>
    </row>
    <row r="40" spans="1:9" x14ac:dyDescent="0.25">
      <c r="A40" s="78" t="s">
        <v>45</v>
      </c>
      <c r="B40" s="28"/>
      <c r="C40" s="79"/>
      <c r="D40" s="79"/>
      <c r="E40" s="79"/>
      <c r="F40" s="79"/>
      <c r="G40" s="79"/>
      <c r="H40" s="79"/>
      <c r="I40" s="79"/>
    </row>
    <row r="41" spans="1:9" x14ac:dyDescent="0.25">
      <c r="A41" s="80" t="s">
        <v>46</v>
      </c>
      <c r="B41" s="70"/>
      <c r="C41" s="72"/>
      <c r="D41" s="72"/>
      <c r="E41" s="72"/>
      <c r="F41" s="72"/>
      <c r="G41" s="72"/>
      <c r="H41" s="72"/>
      <c r="I41" s="72"/>
    </row>
    <row r="42" spans="1:9" x14ac:dyDescent="0.25">
      <c r="A42" s="59"/>
      <c r="B42" s="60"/>
      <c r="C42" s="65"/>
      <c r="D42" s="65"/>
      <c r="E42" s="65"/>
      <c r="F42" s="65"/>
      <c r="G42" s="65"/>
      <c r="H42" s="65"/>
      <c r="I42" s="65"/>
    </row>
    <row r="43" spans="1:9" x14ac:dyDescent="0.25">
      <c r="A43" s="59" t="s">
        <v>47</v>
      </c>
      <c r="B43" s="60"/>
      <c r="C43" s="65"/>
      <c r="D43" s="65"/>
      <c r="E43" s="65"/>
      <c r="F43" s="65"/>
      <c r="G43" s="65"/>
      <c r="H43" s="65"/>
      <c r="I43" s="65"/>
    </row>
    <row r="44" spans="1:9" x14ac:dyDescent="0.25">
      <c r="A44" s="59"/>
      <c r="B44" s="60"/>
      <c r="C44" s="65"/>
      <c r="D44" s="65"/>
      <c r="E44" s="65"/>
      <c r="F44" s="65"/>
      <c r="G44" s="65"/>
      <c r="H44" s="65"/>
      <c r="I44" s="65"/>
    </row>
    <row r="45" spans="1:9" x14ac:dyDescent="0.25">
      <c r="A45" s="112" t="s">
        <v>48</v>
      </c>
      <c r="B45" s="73"/>
      <c r="C45" s="65"/>
      <c r="D45" s="65"/>
      <c r="E45" s="65"/>
      <c r="F45" s="65"/>
      <c r="G45" s="65"/>
      <c r="H45" s="65"/>
      <c r="I45" s="65"/>
    </row>
    <row r="46" spans="1:9" x14ac:dyDescent="0.25">
      <c r="A46" s="113" t="s">
        <v>49</v>
      </c>
      <c r="B46" s="114"/>
      <c r="C46" s="65"/>
      <c r="D46" s="65"/>
      <c r="E46" s="65"/>
      <c r="F46" s="65"/>
      <c r="G46" s="65"/>
      <c r="H46" s="65"/>
      <c r="I46" s="65"/>
    </row>
    <row r="47" spans="1:9" x14ac:dyDescent="0.25">
      <c r="A47" s="6"/>
      <c r="B47" s="6"/>
      <c r="C47" s="6"/>
      <c r="D47" s="6"/>
      <c r="E47" s="6"/>
      <c r="F47" s="6"/>
      <c r="G47" s="6"/>
      <c r="H47" s="6"/>
      <c r="I47" s="6"/>
    </row>
  </sheetData>
  <sheetProtection selectLockedCells="1"/>
  <mergeCells count="1">
    <mergeCell ref="A19:I19"/>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8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36D60-439F-42BF-8B48-719CDF9440AA}">
  <sheetPr>
    <pageSetUpPr fitToPage="1"/>
  </sheetPr>
  <dimension ref="A1:I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8" t="s">
        <v>79</v>
      </c>
      <c r="I2" s="28"/>
    </row>
    <row r="3" spans="1:9" x14ac:dyDescent="0.25">
      <c r="A3" s="6" t="s">
        <v>4</v>
      </c>
      <c r="B3" s="28" t="s">
        <v>5</v>
      </c>
      <c r="C3" s="28"/>
      <c r="D3" s="28"/>
      <c r="E3" s="7"/>
      <c r="F3" s="6"/>
      <c r="G3" s="57" t="s">
        <v>6</v>
      </c>
      <c r="H3" s="29" t="s">
        <v>80</v>
      </c>
      <c r="I3" s="29"/>
    </row>
    <row r="4" spans="1:9" x14ac:dyDescent="0.25">
      <c r="A4" s="6" t="s">
        <v>8</v>
      </c>
      <c r="B4" s="28" t="s">
        <v>189</v>
      </c>
      <c r="C4" s="28"/>
      <c r="D4" s="28"/>
      <c r="E4" s="7"/>
      <c r="F4" s="6"/>
      <c r="G4" s="57" t="s">
        <v>10</v>
      </c>
      <c r="H4" s="28" t="s">
        <v>11</v>
      </c>
      <c r="I4" s="28"/>
    </row>
    <row r="5" spans="1:9" x14ac:dyDescent="0.25">
      <c r="A5" s="6" t="s">
        <v>12</v>
      </c>
      <c r="B5" s="28" t="s">
        <v>190</v>
      </c>
      <c r="C5" s="29"/>
      <c r="D5" s="29"/>
      <c r="E5" s="7"/>
      <c r="F5" s="6"/>
      <c r="G5" s="57" t="s">
        <v>14</v>
      </c>
      <c r="H5" s="29" t="s">
        <v>191</v>
      </c>
      <c r="I5" s="29"/>
    </row>
    <row r="6" spans="1:9" x14ac:dyDescent="0.25">
      <c r="A6" s="6"/>
      <c r="B6" s="6"/>
      <c r="C6" s="6"/>
      <c r="D6" s="6"/>
      <c r="E6" s="6"/>
      <c r="F6" s="6"/>
      <c r="G6" s="6"/>
      <c r="H6" s="6"/>
      <c r="I6" s="6"/>
    </row>
    <row r="7" spans="1:9" x14ac:dyDescent="0.25">
      <c r="A7" s="6"/>
      <c r="B7" s="6"/>
      <c r="C7" s="6" t="s">
        <v>131</v>
      </c>
      <c r="D7" s="6"/>
      <c r="E7" s="6"/>
      <c r="F7" s="6"/>
      <c r="G7" s="6"/>
      <c r="H7" s="6"/>
      <c r="I7" s="6"/>
    </row>
    <row r="8" spans="1:9" x14ac:dyDescent="0.25">
      <c r="A8" s="6" t="s">
        <v>16</v>
      </c>
      <c r="B8" s="6"/>
      <c r="C8" s="7"/>
      <c r="D8" s="7"/>
      <c r="E8" s="7"/>
      <c r="F8" s="7"/>
      <c r="G8" s="7"/>
      <c r="H8" s="7"/>
      <c r="I8" s="7"/>
    </row>
    <row r="9" spans="1:9" x14ac:dyDescent="0.25">
      <c r="A9" s="5" t="s">
        <v>192</v>
      </c>
      <c r="B9" s="6"/>
      <c r="C9" s="7"/>
      <c r="D9" s="7"/>
      <c r="E9" s="7"/>
      <c r="F9" s="7"/>
      <c r="G9" s="7"/>
      <c r="H9" s="7"/>
      <c r="I9" s="7"/>
    </row>
    <row r="10" spans="1:9" x14ac:dyDescent="0.25">
      <c r="A10" s="6" t="s">
        <v>18</v>
      </c>
      <c r="B10" s="6"/>
      <c r="C10" s="7"/>
      <c r="D10" s="7"/>
      <c r="E10" s="7"/>
      <c r="F10" s="7"/>
      <c r="G10" s="7"/>
      <c r="H10" s="7"/>
      <c r="I10" s="7"/>
    </row>
    <row r="11" spans="1:9" x14ac:dyDescent="0.25">
      <c r="A11" s="6" t="s">
        <v>19</v>
      </c>
      <c r="B11" s="6"/>
      <c r="C11" s="7"/>
      <c r="D11" s="7"/>
      <c r="E11" s="7"/>
      <c r="F11" s="7"/>
      <c r="G11" s="7"/>
      <c r="H11" s="7"/>
      <c r="I11" s="7"/>
    </row>
    <row r="12" spans="1:9" x14ac:dyDescent="0.25">
      <c r="A12" s="6" t="s">
        <v>20</v>
      </c>
      <c r="B12" s="6"/>
      <c r="C12" s="7"/>
      <c r="D12" s="7"/>
      <c r="E12" s="7"/>
      <c r="F12" s="7"/>
      <c r="G12" s="7"/>
      <c r="H12" s="7"/>
      <c r="I12" s="7"/>
    </row>
    <row r="13" spans="1:9" x14ac:dyDescent="0.25">
      <c r="A13" s="5" t="s">
        <v>193</v>
      </c>
      <c r="B13" s="6"/>
      <c r="C13" s="7"/>
      <c r="D13" s="7"/>
      <c r="E13" s="7"/>
      <c r="F13" s="7"/>
      <c r="G13" s="7"/>
      <c r="H13" s="7"/>
      <c r="I13" s="7"/>
    </row>
    <row r="14" spans="1:9" x14ac:dyDescent="0.25">
      <c r="A14" s="5" t="s">
        <v>22</v>
      </c>
      <c r="B14" s="6"/>
      <c r="C14" s="7"/>
      <c r="D14" s="7"/>
      <c r="E14" s="7"/>
      <c r="F14" s="7"/>
      <c r="G14" s="7"/>
      <c r="H14" s="7"/>
      <c r="I14" s="7"/>
    </row>
    <row r="15" spans="1:9" x14ac:dyDescent="0.25">
      <c r="A15" s="6"/>
      <c r="B15" s="6"/>
      <c r="C15" s="7"/>
      <c r="D15" s="7"/>
      <c r="E15" s="7"/>
      <c r="F15" s="7"/>
      <c r="G15" s="7"/>
      <c r="H15" s="7"/>
      <c r="I15" s="7"/>
    </row>
    <row r="16" spans="1:9" x14ac:dyDescent="0.25">
      <c r="A16" s="5" t="s">
        <v>23</v>
      </c>
      <c r="B16" s="6"/>
      <c r="C16" s="7"/>
      <c r="D16" s="7"/>
      <c r="E16" s="7"/>
      <c r="F16" s="7"/>
      <c r="G16" s="7"/>
      <c r="H16" s="7"/>
      <c r="I16" s="7"/>
    </row>
    <row r="17" spans="1:9" x14ac:dyDescent="0.25">
      <c r="A17" s="7" t="s">
        <v>148</v>
      </c>
      <c r="B17" s="7"/>
      <c r="C17" s="7"/>
      <c r="D17" s="7"/>
      <c r="E17" s="7"/>
      <c r="F17" s="7"/>
      <c r="G17" s="7"/>
      <c r="H17" s="7"/>
      <c r="I17" s="7"/>
    </row>
    <row r="18" spans="1:9" ht="13" x14ac:dyDescent="0.3">
      <c r="A18" s="119" t="s">
        <v>25</v>
      </c>
      <c r="B18" s="120"/>
      <c r="C18" s="120"/>
      <c r="D18" s="120"/>
      <c r="E18" s="120"/>
      <c r="F18" s="120"/>
      <c r="G18" s="120"/>
      <c r="H18" s="120"/>
      <c r="I18" s="121"/>
    </row>
    <row r="19" spans="1:9" x14ac:dyDescent="0.25">
      <c r="A19" s="59"/>
      <c r="B19" s="60"/>
      <c r="C19" s="61" t="s">
        <v>26</v>
      </c>
      <c r="D19" s="61" t="s">
        <v>27</v>
      </c>
      <c r="E19" s="61" t="s">
        <v>28</v>
      </c>
      <c r="F19" s="61" t="s">
        <v>29</v>
      </c>
      <c r="G19" s="61" t="s">
        <v>30</v>
      </c>
      <c r="H19" s="61" t="s">
        <v>31</v>
      </c>
      <c r="I19" s="61" t="s">
        <v>32</v>
      </c>
    </row>
    <row r="20" spans="1:9" x14ac:dyDescent="0.25">
      <c r="A20" s="59"/>
      <c r="B20" s="60"/>
      <c r="C20" s="62" t="s">
        <v>33</v>
      </c>
      <c r="D20" s="63" t="s">
        <v>33</v>
      </c>
      <c r="E20" s="62" t="s">
        <v>33</v>
      </c>
      <c r="F20" s="62" t="s">
        <v>33</v>
      </c>
      <c r="G20" s="62" t="s">
        <v>34</v>
      </c>
      <c r="H20" s="62" t="s">
        <v>34</v>
      </c>
      <c r="I20" s="62" t="s">
        <v>34</v>
      </c>
    </row>
    <row r="21" spans="1:9" x14ac:dyDescent="0.25">
      <c r="A21" s="59" t="s">
        <v>35</v>
      </c>
      <c r="B21" s="60"/>
      <c r="C21" s="64"/>
      <c r="D21" s="65"/>
      <c r="E21" s="65"/>
      <c r="F21" s="65">
        <v>103000</v>
      </c>
      <c r="G21" s="65"/>
      <c r="H21" s="65"/>
      <c r="I21" s="65"/>
    </row>
    <row r="22" spans="1:9" x14ac:dyDescent="0.25">
      <c r="A22" s="59" t="s">
        <v>36</v>
      </c>
      <c r="B22" s="60"/>
      <c r="C22" s="64">
        <v>0</v>
      </c>
      <c r="D22" s="65">
        <f t="shared" ref="D22:I22" si="0">C33</f>
        <v>0</v>
      </c>
      <c r="E22" s="65">
        <f t="shared" si="0"/>
        <v>0</v>
      </c>
      <c r="F22" s="65">
        <f t="shared" si="0"/>
        <v>0</v>
      </c>
      <c r="G22" s="65">
        <f t="shared" si="0"/>
        <v>0</v>
      </c>
      <c r="H22" s="65">
        <f t="shared" si="0"/>
        <v>0</v>
      </c>
      <c r="I22" s="65">
        <f t="shared" si="0"/>
        <v>0</v>
      </c>
    </row>
    <row r="23" spans="1:9" x14ac:dyDescent="0.25">
      <c r="A23" s="59" t="s">
        <v>37</v>
      </c>
      <c r="B23" s="60"/>
      <c r="C23" s="64"/>
      <c r="D23" s="65">
        <v>0</v>
      </c>
      <c r="E23" s="65">
        <v>0</v>
      </c>
      <c r="F23" s="65">
        <v>0</v>
      </c>
      <c r="G23" s="65">
        <v>103000</v>
      </c>
      <c r="H23" s="65"/>
      <c r="I23" s="65"/>
    </row>
    <row r="24" spans="1:9" x14ac:dyDescent="0.25">
      <c r="A24" s="59" t="s">
        <v>38</v>
      </c>
      <c r="B24" s="60"/>
      <c r="C24" s="64"/>
      <c r="D24" s="65">
        <v>0</v>
      </c>
      <c r="E24" s="65">
        <v>0</v>
      </c>
      <c r="F24" s="64">
        <v>0</v>
      </c>
      <c r="G24" s="65">
        <v>103000</v>
      </c>
      <c r="H24" s="65"/>
      <c r="I24" s="65"/>
    </row>
    <row r="25" spans="1:9" x14ac:dyDescent="0.25">
      <c r="A25" s="59"/>
      <c r="B25" s="60"/>
      <c r="C25" s="64"/>
      <c r="D25" s="65"/>
      <c r="E25" s="65"/>
      <c r="F25" s="65"/>
      <c r="G25" s="65"/>
      <c r="H25" s="65"/>
      <c r="I25" s="65"/>
    </row>
    <row r="26" spans="1:9" x14ac:dyDescent="0.25">
      <c r="A26" s="59" t="s">
        <v>39</v>
      </c>
      <c r="B26" s="29"/>
      <c r="C26" s="66"/>
      <c r="D26" s="66"/>
      <c r="E26" s="66"/>
      <c r="F26" s="66"/>
      <c r="G26" s="66"/>
      <c r="H26" s="66"/>
      <c r="I26" s="64"/>
    </row>
    <row r="27" spans="1:9" x14ac:dyDescent="0.25">
      <c r="A27" s="67" t="s">
        <v>40</v>
      </c>
      <c r="B27" s="60"/>
      <c r="C27" s="64"/>
      <c r="D27" s="68"/>
      <c r="E27" s="66"/>
      <c r="F27" s="66"/>
      <c r="G27" s="66"/>
      <c r="H27" s="66"/>
      <c r="I27" s="64"/>
    </row>
    <row r="28" spans="1:9" x14ac:dyDescent="0.25">
      <c r="A28" s="69"/>
      <c r="B28" s="70"/>
      <c r="C28" s="64">
        <v>0</v>
      </c>
      <c r="D28" s="65">
        <v>0</v>
      </c>
      <c r="E28" s="65">
        <v>0</v>
      </c>
      <c r="F28" s="65">
        <v>0</v>
      </c>
      <c r="G28" s="65"/>
      <c r="H28" s="65"/>
      <c r="I28" s="65"/>
    </row>
    <row r="29" spans="1:9" x14ac:dyDescent="0.25">
      <c r="A29" s="69"/>
      <c r="B29" s="70"/>
      <c r="C29" s="64"/>
      <c r="D29" s="65"/>
      <c r="E29" s="65"/>
      <c r="F29" s="65"/>
      <c r="G29" s="65"/>
      <c r="H29" s="65"/>
      <c r="I29" s="65"/>
    </row>
    <row r="30" spans="1:9" x14ac:dyDescent="0.25">
      <c r="A30" s="69"/>
      <c r="B30" s="70"/>
      <c r="C30" s="64"/>
      <c r="D30" s="65"/>
      <c r="E30" s="65"/>
      <c r="F30" s="65"/>
      <c r="G30" s="65"/>
      <c r="H30" s="65"/>
      <c r="I30" s="65"/>
    </row>
    <row r="31" spans="1:9" x14ac:dyDescent="0.25">
      <c r="A31" s="59" t="s">
        <v>41</v>
      </c>
      <c r="B31" s="60"/>
      <c r="C31" s="64">
        <f t="shared" ref="C31:I31" si="1">SUM(C28:C30)</f>
        <v>0</v>
      </c>
      <c r="D31" s="64">
        <f t="shared" si="1"/>
        <v>0</v>
      </c>
      <c r="E31" s="64">
        <f t="shared" si="1"/>
        <v>0</v>
      </c>
      <c r="F31" s="64">
        <f t="shared" si="1"/>
        <v>0</v>
      </c>
      <c r="G31" s="64">
        <f t="shared" si="1"/>
        <v>0</v>
      </c>
      <c r="H31" s="64">
        <f t="shared" si="1"/>
        <v>0</v>
      </c>
      <c r="I31" s="64">
        <f t="shared" si="1"/>
        <v>0</v>
      </c>
    </row>
    <row r="32" spans="1:9" x14ac:dyDescent="0.25">
      <c r="A32" s="59"/>
      <c r="B32" s="60"/>
      <c r="C32" s="64"/>
      <c r="D32" s="65"/>
      <c r="E32" s="65"/>
      <c r="F32" s="65"/>
      <c r="G32" s="65"/>
      <c r="H32" s="65"/>
      <c r="I32" s="65"/>
    </row>
    <row r="33" spans="1:9" x14ac:dyDescent="0.25">
      <c r="A33" s="59" t="s">
        <v>42</v>
      </c>
      <c r="B33" s="60"/>
      <c r="C33" s="64">
        <f>+C22+C23-C24+C31</f>
        <v>0</v>
      </c>
      <c r="D33" s="64">
        <f t="shared" ref="D33:I33" si="2">+D22+D23-D24+D31</f>
        <v>0</v>
      </c>
      <c r="E33" s="64">
        <f>+E22+E23-E24+E31</f>
        <v>0</v>
      </c>
      <c r="F33" s="64">
        <f t="shared" si="2"/>
        <v>0</v>
      </c>
      <c r="G33" s="64">
        <f>+G22+G23-G24+G31</f>
        <v>0</v>
      </c>
      <c r="H33" s="64">
        <f>+H22+H23-H24+H31</f>
        <v>0</v>
      </c>
      <c r="I33" s="64">
        <f t="shared" si="2"/>
        <v>0</v>
      </c>
    </row>
    <row r="34" spans="1:9" x14ac:dyDescent="0.25">
      <c r="A34" s="69"/>
      <c r="B34" s="70"/>
      <c r="C34" s="71"/>
      <c r="D34" s="72"/>
      <c r="E34" s="72"/>
      <c r="F34" s="65"/>
      <c r="G34" s="65"/>
      <c r="H34" s="65"/>
      <c r="I34" s="65"/>
    </row>
    <row r="35" spans="1:9" x14ac:dyDescent="0.25">
      <c r="A35" s="59" t="s">
        <v>43</v>
      </c>
      <c r="B35" s="60"/>
      <c r="C35" s="71"/>
      <c r="D35" s="72"/>
      <c r="E35" s="72"/>
      <c r="F35" s="65">
        <v>40636</v>
      </c>
      <c r="G35" s="65"/>
      <c r="H35" s="65"/>
      <c r="I35" s="65"/>
    </row>
    <row r="36" spans="1:9" x14ac:dyDescent="0.25">
      <c r="A36" s="69"/>
      <c r="B36" s="70"/>
      <c r="C36" s="71"/>
      <c r="D36" s="72"/>
      <c r="E36" s="72"/>
      <c r="F36" s="65"/>
      <c r="G36" s="65"/>
      <c r="H36" s="65"/>
      <c r="I36" s="65"/>
    </row>
    <row r="37" spans="1:9" x14ac:dyDescent="0.25">
      <c r="A37" s="59" t="s">
        <v>44</v>
      </c>
      <c r="B37" s="73"/>
      <c r="C37" s="74">
        <f>C33-C35</f>
        <v>0</v>
      </c>
      <c r="D37" s="74">
        <f t="shared" ref="D37:I37" si="3">D33-D35</f>
        <v>0</v>
      </c>
      <c r="E37" s="74">
        <f t="shared" si="3"/>
        <v>0</v>
      </c>
      <c r="F37" s="75">
        <f t="shared" si="3"/>
        <v>-40636</v>
      </c>
      <c r="G37" s="75">
        <f t="shared" si="3"/>
        <v>0</v>
      </c>
      <c r="H37" s="75">
        <f t="shared" si="3"/>
        <v>0</v>
      </c>
      <c r="I37" s="75">
        <f t="shared" si="3"/>
        <v>0</v>
      </c>
    </row>
    <row r="38" spans="1:9" x14ac:dyDescent="0.25">
      <c r="A38" s="76"/>
      <c r="B38" s="76"/>
      <c r="C38" s="77"/>
      <c r="D38" s="77"/>
      <c r="E38" s="77"/>
      <c r="F38" s="77"/>
      <c r="G38" s="77"/>
      <c r="H38" s="77"/>
      <c r="I38" s="77"/>
    </row>
    <row r="39" spans="1:9" x14ac:dyDescent="0.25">
      <c r="A39" s="78" t="s">
        <v>45</v>
      </c>
      <c r="B39" s="28"/>
      <c r="C39" s="79"/>
      <c r="D39" s="79"/>
      <c r="E39" s="79"/>
      <c r="F39" s="79"/>
      <c r="G39" s="79"/>
      <c r="H39" s="79"/>
      <c r="I39" s="79"/>
    </row>
    <row r="40" spans="1:9" x14ac:dyDescent="0.25">
      <c r="A40" s="80" t="s">
        <v>46</v>
      </c>
      <c r="B40" s="70"/>
      <c r="C40" s="72"/>
      <c r="D40" s="72"/>
      <c r="E40" s="72"/>
      <c r="F40" s="72"/>
      <c r="G40" s="72"/>
      <c r="H40" s="72"/>
      <c r="I40" s="72"/>
    </row>
    <row r="41" spans="1:9" x14ac:dyDescent="0.25">
      <c r="A41" s="59"/>
      <c r="B41" s="60"/>
      <c r="C41" s="65"/>
      <c r="D41" s="65"/>
      <c r="E41" s="65"/>
      <c r="F41" s="65"/>
      <c r="G41" s="65"/>
      <c r="H41" s="65"/>
      <c r="I41" s="65"/>
    </row>
    <row r="42" spans="1:9" x14ac:dyDescent="0.25">
      <c r="A42" s="59" t="s">
        <v>47</v>
      </c>
      <c r="B42" s="60"/>
      <c r="C42" s="65"/>
      <c r="D42" s="65"/>
      <c r="E42" s="65"/>
      <c r="F42" s="65"/>
      <c r="G42" s="65"/>
      <c r="H42" s="65"/>
      <c r="I42" s="65"/>
    </row>
    <row r="43" spans="1:9" x14ac:dyDescent="0.25">
      <c r="A43" s="59"/>
      <c r="B43" s="60"/>
      <c r="C43" s="65"/>
      <c r="D43" s="65"/>
      <c r="E43" s="65"/>
      <c r="F43" s="65"/>
      <c r="G43" s="65"/>
      <c r="H43" s="65"/>
      <c r="I43" s="65"/>
    </row>
    <row r="44" spans="1:9" x14ac:dyDescent="0.25">
      <c r="A44" s="112" t="s">
        <v>48</v>
      </c>
      <c r="B44" s="73"/>
      <c r="C44" s="65"/>
      <c r="D44" s="65"/>
      <c r="E44" s="65"/>
      <c r="F44" s="65"/>
      <c r="G44" s="65"/>
      <c r="H44" s="65"/>
      <c r="I44" s="65"/>
    </row>
    <row r="45" spans="1:9" x14ac:dyDescent="0.25">
      <c r="A45" s="113" t="s">
        <v>49</v>
      </c>
      <c r="B45" s="114"/>
      <c r="C45" s="65"/>
      <c r="D45" s="65"/>
      <c r="E45" s="65"/>
      <c r="F45" s="65"/>
      <c r="G45" s="65"/>
      <c r="H45" s="65"/>
      <c r="I45" s="65"/>
    </row>
    <row r="46" spans="1:9" x14ac:dyDescent="0.25">
      <c r="A46" s="6"/>
      <c r="B46" s="6"/>
      <c r="C46" s="6"/>
      <c r="D46" s="6"/>
      <c r="E46" s="6"/>
      <c r="F46" s="6"/>
      <c r="G46" s="6"/>
      <c r="H46" s="6"/>
      <c r="I46" s="6"/>
    </row>
    <row r="47" spans="1:9" x14ac:dyDescent="0.25">
      <c r="A47" s="6"/>
      <c r="B47" s="6"/>
      <c r="C47" s="6"/>
      <c r="D47" s="6"/>
      <c r="E47" s="6"/>
      <c r="F47" s="6"/>
      <c r="G47" s="6"/>
      <c r="H47" s="6"/>
      <c r="I47" s="6"/>
    </row>
  </sheetData>
  <sheetProtection selectLockedCells="1"/>
  <mergeCells count="1">
    <mergeCell ref="A18:I18"/>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8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9DA172-20D7-4B54-8E03-659ED2C3B7FC}">
  <sheetPr>
    <pageSetUpPr fitToPage="1"/>
  </sheetPr>
  <dimension ref="A1:I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8" t="s">
        <v>3</v>
      </c>
      <c r="I2" s="28"/>
    </row>
    <row r="3" spans="1:9" x14ac:dyDescent="0.25">
      <c r="A3" s="6" t="s">
        <v>4</v>
      </c>
      <c r="B3" s="28" t="s">
        <v>5</v>
      </c>
      <c r="C3" s="28"/>
      <c r="D3" s="28"/>
      <c r="E3" s="7"/>
      <c r="F3" s="6"/>
      <c r="G3" s="57" t="s">
        <v>6</v>
      </c>
      <c r="H3" s="29" t="s">
        <v>80</v>
      </c>
      <c r="I3" s="29"/>
    </row>
    <row r="4" spans="1:9" x14ac:dyDescent="0.25">
      <c r="A4" s="6" t="s">
        <v>8</v>
      </c>
      <c r="B4" s="28" t="s">
        <v>194</v>
      </c>
      <c r="C4" s="28"/>
      <c r="D4" s="28"/>
      <c r="E4" s="7"/>
      <c r="F4" s="6"/>
      <c r="G4" s="57" t="s">
        <v>10</v>
      </c>
      <c r="H4" s="28" t="s">
        <v>11</v>
      </c>
      <c r="I4" s="28"/>
    </row>
    <row r="5" spans="1:9" x14ac:dyDescent="0.25">
      <c r="A5" s="6" t="s">
        <v>12</v>
      </c>
      <c r="B5" s="28" t="s">
        <v>195</v>
      </c>
      <c r="C5" s="29"/>
      <c r="D5" s="29"/>
      <c r="E5" s="7"/>
      <c r="F5" s="6"/>
      <c r="G5" s="57" t="s">
        <v>14</v>
      </c>
      <c r="H5" s="29" t="s">
        <v>196</v>
      </c>
      <c r="I5" s="29"/>
    </row>
    <row r="6" spans="1:9" x14ac:dyDescent="0.25">
      <c r="A6" s="6"/>
      <c r="B6" s="6"/>
      <c r="C6" s="6"/>
      <c r="D6" s="6"/>
      <c r="E6" s="6"/>
      <c r="F6" s="6"/>
      <c r="G6" s="6"/>
      <c r="H6" s="6"/>
      <c r="I6" s="6"/>
    </row>
    <row r="7" spans="1:9" x14ac:dyDescent="0.25">
      <c r="A7" s="6"/>
      <c r="B7" s="6"/>
      <c r="C7" s="6" t="s">
        <v>131</v>
      </c>
      <c r="D7" s="6"/>
      <c r="E7" s="6"/>
      <c r="F7" s="6"/>
      <c r="G7" s="6"/>
      <c r="H7" s="6"/>
      <c r="I7" s="6"/>
    </row>
    <row r="8" spans="1:9" x14ac:dyDescent="0.25">
      <c r="A8" s="6" t="s">
        <v>16</v>
      </c>
      <c r="B8" s="6"/>
      <c r="C8" s="7"/>
      <c r="D8" s="7"/>
      <c r="E8" s="7"/>
      <c r="F8" s="7"/>
      <c r="G8" s="7"/>
      <c r="H8" s="7"/>
      <c r="I8" s="7"/>
    </row>
    <row r="9" spans="1:9" x14ac:dyDescent="0.25">
      <c r="A9" s="5" t="s">
        <v>197</v>
      </c>
      <c r="B9" s="6"/>
      <c r="C9" s="7"/>
      <c r="D9" s="7"/>
      <c r="E9" s="7"/>
      <c r="F9" s="7"/>
      <c r="G9" s="7"/>
      <c r="H9" s="7"/>
      <c r="I9" s="7"/>
    </row>
    <row r="10" spans="1:9" x14ac:dyDescent="0.25">
      <c r="A10" s="6" t="s">
        <v>18</v>
      </c>
      <c r="B10" s="6"/>
      <c r="C10" s="7"/>
      <c r="D10" s="7"/>
      <c r="E10" s="7"/>
      <c r="F10" s="7"/>
      <c r="G10" s="7"/>
      <c r="H10" s="7"/>
      <c r="I10" s="7"/>
    </row>
    <row r="11" spans="1:9" x14ac:dyDescent="0.25">
      <c r="A11" s="6" t="s">
        <v>19</v>
      </c>
      <c r="B11" s="6"/>
      <c r="C11" s="7"/>
      <c r="D11" s="7"/>
      <c r="E11" s="7"/>
      <c r="F11" s="7"/>
      <c r="G11" s="7"/>
      <c r="H11" s="7"/>
      <c r="I11" s="7"/>
    </row>
    <row r="12" spans="1:9" x14ac:dyDescent="0.25">
      <c r="A12" s="6" t="s">
        <v>20</v>
      </c>
      <c r="B12" s="6"/>
      <c r="C12" s="7"/>
      <c r="D12" s="7"/>
      <c r="E12" s="7"/>
      <c r="F12" s="7"/>
      <c r="G12" s="7"/>
      <c r="H12" s="7"/>
      <c r="I12" s="7"/>
    </row>
    <row r="13" spans="1:9" x14ac:dyDescent="0.25">
      <c r="A13" s="5" t="s">
        <v>198</v>
      </c>
      <c r="B13" s="6"/>
      <c r="C13" s="7"/>
      <c r="D13" s="7"/>
      <c r="E13" s="7"/>
      <c r="F13" s="7"/>
      <c r="G13" s="7"/>
      <c r="H13" s="7"/>
      <c r="I13" s="7"/>
    </row>
    <row r="14" spans="1:9" x14ac:dyDescent="0.25">
      <c r="A14" s="5" t="s">
        <v>22</v>
      </c>
      <c r="B14" s="6"/>
      <c r="C14" s="7"/>
      <c r="D14" s="7"/>
      <c r="E14" s="7"/>
      <c r="F14" s="7"/>
      <c r="G14" s="7"/>
      <c r="H14" s="7"/>
      <c r="I14" s="7"/>
    </row>
    <row r="15" spans="1:9" x14ac:dyDescent="0.25">
      <c r="A15" s="6"/>
      <c r="B15" s="6"/>
      <c r="C15" s="7"/>
      <c r="D15" s="7"/>
      <c r="E15" s="7"/>
      <c r="F15" s="7"/>
      <c r="G15" s="7"/>
      <c r="H15" s="7"/>
      <c r="I15" s="7"/>
    </row>
    <row r="16" spans="1:9" x14ac:dyDescent="0.25">
      <c r="A16" s="5" t="s">
        <v>23</v>
      </c>
      <c r="B16" s="6"/>
      <c r="C16" s="7"/>
      <c r="D16" s="7"/>
      <c r="E16" s="7"/>
      <c r="F16" s="7"/>
      <c r="G16" s="7"/>
      <c r="H16" s="7"/>
      <c r="I16" s="7"/>
    </row>
    <row r="17" spans="1:9" x14ac:dyDescent="0.25">
      <c r="A17" s="25" t="s">
        <v>199</v>
      </c>
      <c r="B17" s="7"/>
      <c r="C17" s="7"/>
      <c r="D17" s="7"/>
      <c r="E17" s="7"/>
      <c r="F17" s="7"/>
      <c r="G17" s="7"/>
      <c r="H17" s="7"/>
      <c r="I17" s="7"/>
    </row>
    <row r="18" spans="1:9" ht="13" x14ac:dyDescent="0.3">
      <c r="A18" s="119" t="s">
        <v>25</v>
      </c>
      <c r="B18" s="120"/>
      <c r="C18" s="120"/>
      <c r="D18" s="120"/>
      <c r="E18" s="120"/>
      <c r="F18" s="120"/>
      <c r="G18" s="120"/>
      <c r="H18" s="120"/>
      <c r="I18" s="121"/>
    </row>
    <row r="19" spans="1:9" x14ac:dyDescent="0.25">
      <c r="A19" s="59"/>
      <c r="B19" s="60"/>
      <c r="C19" s="61" t="s">
        <v>26</v>
      </c>
      <c r="D19" s="61" t="s">
        <v>27</v>
      </c>
      <c r="E19" s="61" t="s">
        <v>28</v>
      </c>
      <c r="F19" s="61" t="s">
        <v>29</v>
      </c>
      <c r="G19" s="61" t="s">
        <v>30</v>
      </c>
      <c r="H19" s="61" t="s">
        <v>31</v>
      </c>
      <c r="I19" s="61" t="s">
        <v>32</v>
      </c>
    </row>
    <row r="20" spans="1:9" x14ac:dyDescent="0.25">
      <c r="A20" s="59"/>
      <c r="B20" s="60"/>
      <c r="C20" s="62" t="s">
        <v>33</v>
      </c>
      <c r="D20" s="63" t="s">
        <v>33</v>
      </c>
      <c r="E20" s="62" t="s">
        <v>33</v>
      </c>
      <c r="F20" s="62" t="s">
        <v>33</v>
      </c>
      <c r="G20" s="62" t="s">
        <v>34</v>
      </c>
      <c r="H20" s="62" t="s">
        <v>34</v>
      </c>
      <c r="I20" s="62" t="s">
        <v>34</v>
      </c>
    </row>
    <row r="21" spans="1:9" x14ac:dyDescent="0.25">
      <c r="A21" s="59" t="s">
        <v>35</v>
      </c>
      <c r="B21" s="60"/>
      <c r="C21" s="64"/>
      <c r="D21" s="65"/>
      <c r="E21" s="65"/>
      <c r="F21" s="65">
        <v>249644</v>
      </c>
      <c r="G21" s="65"/>
      <c r="H21" s="65"/>
      <c r="I21" s="65"/>
    </row>
    <row r="22" spans="1:9" x14ac:dyDescent="0.25">
      <c r="A22" s="59" t="s">
        <v>36</v>
      </c>
      <c r="B22" s="60"/>
      <c r="C22" s="64">
        <v>0</v>
      </c>
      <c r="D22" s="65">
        <f t="shared" ref="D22:I22" si="0">C33</f>
        <v>0</v>
      </c>
      <c r="E22" s="65">
        <f t="shared" si="0"/>
        <v>0</v>
      </c>
      <c r="F22" s="65">
        <f t="shared" si="0"/>
        <v>0</v>
      </c>
      <c r="G22" s="65">
        <f t="shared" si="0"/>
        <v>0</v>
      </c>
      <c r="H22" s="65">
        <f t="shared" si="0"/>
        <v>0</v>
      </c>
      <c r="I22" s="65">
        <f t="shared" si="0"/>
        <v>0</v>
      </c>
    </row>
    <row r="23" spans="1:9" x14ac:dyDescent="0.25">
      <c r="A23" s="59" t="s">
        <v>37</v>
      </c>
      <c r="B23" s="60"/>
      <c r="C23" s="64"/>
      <c r="D23" s="65">
        <v>0</v>
      </c>
      <c r="E23" s="65">
        <v>0</v>
      </c>
      <c r="F23" s="65">
        <v>48433</v>
      </c>
      <c r="G23" s="65">
        <v>201211</v>
      </c>
      <c r="H23" s="65"/>
      <c r="I23" s="65"/>
    </row>
    <row r="24" spans="1:9" x14ac:dyDescent="0.25">
      <c r="A24" s="59" t="s">
        <v>38</v>
      </c>
      <c r="B24" s="60"/>
      <c r="C24" s="64"/>
      <c r="D24" s="65">
        <v>0</v>
      </c>
      <c r="E24" s="65">
        <v>0</v>
      </c>
      <c r="F24" s="64">
        <v>48433</v>
      </c>
      <c r="G24" s="65">
        <v>201211</v>
      </c>
      <c r="H24" s="65"/>
      <c r="I24" s="65"/>
    </row>
    <row r="25" spans="1:9" x14ac:dyDescent="0.25">
      <c r="A25" s="59"/>
      <c r="B25" s="60"/>
      <c r="C25" s="64"/>
      <c r="D25" s="65"/>
      <c r="E25" s="65"/>
      <c r="F25" s="65"/>
      <c r="G25" s="65"/>
      <c r="H25" s="65"/>
      <c r="I25" s="65"/>
    </row>
    <row r="26" spans="1:9" x14ac:dyDescent="0.25">
      <c r="A26" s="59" t="s">
        <v>39</v>
      </c>
      <c r="B26" s="29"/>
      <c r="C26" s="66"/>
      <c r="D26" s="66"/>
      <c r="E26" s="66"/>
      <c r="F26" s="66"/>
      <c r="G26" s="66"/>
      <c r="H26" s="66"/>
      <c r="I26" s="64"/>
    </row>
    <row r="27" spans="1:9" x14ac:dyDescent="0.25">
      <c r="A27" s="67" t="s">
        <v>40</v>
      </c>
      <c r="B27" s="60"/>
      <c r="C27" s="64"/>
      <c r="D27" s="68"/>
      <c r="E27" s="66"/>
      <c r="F27" s="66"/>
      <c r="G27" s="66"/>
      <c r="H27" s="66"/>
      <c r="I27" s="64"/>
    </row>
    <row r="28" spans="1:9" x14ac:dyDescent="0.25">
      <c r="A28" s="69"/>
      <c r="B28" s="70"/>
      <c r="C28" s="64">
        <v>0</v>
      </c>
      <c r="D28" s="65">
        <v>0</v>
      </c>
      <c r="E28" s="65">
        <v>0</v>
      </c>
      <c r="F28" s="65">
        <v>0</v>
      </c>
      <c r="G28" s="65"/>
      <c r="H28" s="65"/>
      <c r="I28" s="65"/>
    </row>
    <row r="29" spans="1:9" x14ac:dyDescent="0.25">
      <c r="A29" s="69"/>
      <c r="B29" s="70"/>
      <c r="C29" s="64"/>
      <c r="D29" s="65"/>
      <c r="E29" s="65"/>
      <c r="F29" s="65"/>
      <c r="G29" s="65"/>
      <c r="H29" s="65"/>
      <c r="I29" s="65"/>
    </row>
    <row r="30" spans="1:9" x14ac:dyDescent="0.25">
      <c r="A30" s="69"/>
      <c r="B30" s="70"/>
      <c r="C30" s="64"/>
      <c r="D30" s="65"/>
      <c r="E30" s="65"/>
      <c r="F30" s="65"/>
      <c r="G30" s="65"/>
      <c r="H30" s="65"/>
      <c r="I30" s="65"/>
    </row>
    <row r="31" spans="1:9" x14ac:dyDescent="0.25">
      <c r="A31" s="59" t="s">
        <v>41</v>
      </c>
      <c r="B31" s="60"/>
      <c r="C31" s="64">
        <f t="shared" ref="C31:I31" si="1">SUM(C28:C30)</f>
        <v>0</v>
      </c>
      <c r="D31" s="64">
        <f t="shared" si="1"/>
        <v>0</v>
      </c>
      <c r="E31" s="64">
        <f t="shared" si="1"/>
        <v>0</v>
      </c>
      <c r="F31" s="64">
        <f t="shared" si="1"/>
        <v>0</v>
      </c>
      <c r="G31" s="64">
        <f t="shared" si="1"/>
        <v>0</v>
      </c>
      <c r="H31" s="64">
        <f t="shared" si="1"/>
        <v>0</v>
      </c>
      <c r="I31" s="64">
        <f t="shared" si="1"/>
        <v>0</v>
      </c>
    </row>
    <row r="32" spans="1:9" x14ac:dyDescent="0.25">
      <c r="A32" s="59"/>
      <c r="B32" s="60"/>
      <c r="C32" s="64"/>
      <c r="D32" s="65"/>
      <c r="E32" s="65"/>
      <c r="F32" s="65"/>
      <c r="G32" s="65"/>
      <c r="H32" s="65"/>
      <c r="I32" s="65"/>
    </row>
    <row r="33" spans="1:9" x14ac:dyDescent="0.25">
      <c r="A33" s="59" t="s">
        <v>42</v>
      </c>
      <c r="B33" s="60"/>
      <c r="C33" s="64">
        <f>+C22+C23-C24+C31</f>
        <v>0</v>
      </c>
      <c r="D33" s="64">
        <f t="shared" ref="D33:I33" si="2">+D22+D23-D24+D31</f>
        <v>0</v>
      </c>
      <c r="E33" s="64">
        <f>+E22+E23-E24+E31</f>
        <v>0</v>
      </c>
      <c r="F33" s="64">
        <f t="shared" si="2"/>
        <v>0</v>
      </c>
      <c r="G33" s="64">
        <f>+G22+G23-G24+G31</f>
        <v>0</v>
      </c>
      <c r="H33" s="64">
        <f>+H22+H23-H24+H31</f>
        <v>0</v>
      </c>
      <c r="I33" s="64">
        <f t="shared" si="2"/>
        <v>0</v>
      </c>
    </row>
    <row r="34" spans="1:9" x14ac:dyDescent="0.25">
      <c r="A34" s="69"/>
      <c r="B34" s="70"/>
      <c r="C34" s="71"/>
      <c r="D34" s="72"/>
      <c r="E34" s="72"/>
      <c r="F34" s="65"/>
      <c r="G34" s="65"/>
      <c r="H34" s="65"/>
      <c r="I34" s="65"/>
    </row>
    <row r="35" spans="1:9" x14ac:dyDescent="0.25">
      <c r="A35" s="59" t="s">
        <v>43</v>
      </c>
      <c r="B35" s="60"/>
      <c r="C35" s="71"/>
      <c r="D35" s="72"/>
      <c r="E35" s="72"/>
      <c r="F35" s="65">
        <v>105263</v>
      </c>
      <c r="G35" s="65"/>
      <c r="H35" s="65"/>
      <c r="I35" s="65"/>
    </row>
    <row r="36" spans="1:9" x14ac:dyDescent="0.25">
      <c r="A36" s="69"/>
      <c r="B36" s="70"/>
      <c r="C36" s="71"/>
      <c r="D36" s="72"/>
      <c r="E36" s="72"/>
      <c r="F36" s="65"/>
      <c r="G36" s="65"/>
      <c r="H36" s="65"/>
      <c r="I36" s="65"/>
    </row>
    <row r="37" spans="1:9" x14ac:dyDescent="0.25">
      <c r="A37" s="59" t="s">
        <v>44</v>
      </c>
      <c r="B37" s="73"/>
      <c r="C37" s="74">
        <f>C33-C35</f>
        <v>0</v>
      </c>
      <c r="D37" s="74">
        <f t="shared" ref="D37:I37" si="3">D33-D35</f>
        <v>0</v>
      </c>
      <c r="E37" s="74">
        <f t="shared" si="3"/>
        <v>0</v>
      </c>
      <c r="F37" s="75">
        <f t="shared" si="3"/>
        <v>-105263</v>
      </c>
      <c r="G37" s="75">
        <f t="shared" si="3"/>
        <v>0</v>
      </c>
      <c r="H37" s="75">
        <f t="shared" si="3"/>
        <v>0</v>
      </c>
      <c r="I37" s="75">
        <f t="shared" si="3"/>
        <v>0</v>
      </c>
    </row>
    <row r="38" spans="1:9" x14ac:dyDescent="0.25">
      <c r="A38" s="76"/>
      <c r="B38" s="76"/>
      <c r="C38" s="77"/>
      <c r="D38" s="77"/>
      <c r="E38" s="77"/>
      <c r="F38" s="77"/>
      <c r="G38" s="77"/>
      <c r="H38" s="77"/>
      <c r="I38" s="77"/>
    </row>
    <row r="39" spans="1:9" x14ac:dyDescent="0.25">
      <c r="A39" s="78" t="s">
        <v>45</v>
      </c>
      <c r="B39" s="28"/>
      <c r="C39" s="79"/>
      <c r="D39" s="79"/>
      <c r="E39" s="79"/>
      <c r="F39" s="79"/>
      <c r="G39" s="79"/>
      <c r="H39" s="79"/>
      <c r="I39" s="79"/>
    </row>
    <row r="40" spans="1:9" x14ac:dyDescent="0.25">
      <c r="A40" s="80" t="s">
        <v>46</v>
      </c>
      <c r="B40" s="70"/>
      <c r="C40" s="72"/>
      <c r="D40" s="72"/>
      <c r="E40" s="72"/>
      <c r="F40" s="72"/>
      <c r="G40" s="72"/>
      <c r="H40" s="72"/>
      <c r="I40" s="72"/>
    </row>
    <row r="41" spans="1:9" x14ac:dyDescent="0.25">
      <c r="A41" s="59"/>
      <c r="B41" s="60"/>
      <c r="C41" s="65"/>
      <c r="D41" s="65"/>
      <c r="E41" s="65"/>
      <c r="F41" s="65"/>
      <c r="G41" s="65"/>
      <c r="H41" s="65"/>
      <c r="I41" s="65"/>
    </row>
    <row r="42" spans="1:9" x14ac:dyDescent="0.25">
      <c r="A42" s="59" t="s">
        <v>47</v>
      </c>
      <c r="B42" s="60"/>
      <c r="C42" s="65"/>
      <c r="D42" s="65"/>
      <c r="E42" s="65"/>
      <c r="F42" s="65"/>
      <c r="G42" s="65"/>
      <c r="H42" s="65"/>
      <c r="I42" s="65"/>
    </row>
    <row r="43" spans="1:9" x14ac:dyDescent="0.25">
      <c r="A43" s="59"/>
      <c r="B43" s="60"/>
      <c r="C43" s="65"/>
      <c r="D43" s="65"/>
      <c r="E43" s="65"/>
      <c r="F43" s="65"/>
      <c r="G43" s="65"/>
      <c r="H43" s="65"/>
      <c r="I43" s="65"/>
    </row>
    <row r="44" spans="1:9" x14ac:dyDescent="0.25">
      <c r="A44" s="112" t="s">
        <v>48</v>
      </c>
      <c r="B44" s="73"/>
      <c r="C44" s="65"/>
      <c r="D44" s="65"/>
      <c r="E44" s="65"/>
      <c r="F44" s="65"/>
      <c r="G44" s="65"/>
      <c r="H44" s="65"/>
      <c r="I44" s="65"/>
    </row>
    <row r="45" spans="1:9" x14ac:dyDescent="0.25">
      <c r="A45" s="113" t="s">
        <v>49</v>
      </c>
      <c r="B45" s="114"/>
      <c r="C45" s="65"/>
      <c r="D45" s="65"/>
      <c r="E45" s="65"/>
      <c r="F45" s="65"/>
      <c r="G45" s="65"/>
      <c r="H45" s="65"/>
      <c r="I45" s="65"/>
    </row>
    <row r="46" spans="1:9" x14ac:dyDescent="0.25">
      <c r="A46" s="6"/>
      <c r="B46" s="6"/>
      <c r="C46" s="6"/>
      <c r="D46" s="6"/>
      <c r="E46" s="6"/>
      <c r="F46" s="6"/>
      <c r="G46" s="6"/>
      <c r="H46" s="6"/>
      <c r="I46" s="6"/>
    </row>
    <row r="47" spans="1:9" x14ac:dyDescent="0.25">
      <c r="A47" s="6"/>
      <c r="B47" s="6"/>
      <c r="C47" s="6"/>
      <c r="D47" s="6"/>
      <c r="E47" s="6"/>
      <c r="F47" s="6"/>
      <c r="G47" s="6"/>
      <c r="H47" s="6"/>
      <c r="I47" s="6"/>
    </row>
  </sheetData>
  <sheetProtection selectLockedCells="1"/>
  <mergeCells count="1">
    <mergeCell ref="A18:I18"/>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8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88BB3-D8DA-4377-8E59-D68825D2C077}">
  <sheetPr>
    <pageSetUpPr fitToPage="1"/>
  </sheetPr>
  <dimension ref="A1:I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8" t="s">
        <v>79</v>
      </c>
      <c r="I2" s="28"/>
    </row>
    <row r="3" spans="1:9" x14ac:dyDescent="0.25">
      <c r="A3" s="6" t="s">
        <v>4</v>
      </c>
      <c r="B3" s="28" t="s">
        <v>5</v>
      </c>
      <c r="C3" s="28"/>
      <c r="D3" s="28"/>
      <c r="E3" s="7"/>
      <c r="F3" s="6"/>
      <c r="G3" s="57" t="s">
        <v>6</v>
      </c>
      <c r="H3" s="29" t="s">
        <v>80</v>
      </c>
      <c r="I3" s="29"/>
    </row>
    <row r="4" spans="1:9" x14ac:dyDescent="0.25">
      <c r="A4" s="6" t="s">
        <v>8</v>
      </c>
      <c r="B4" s="28" t="s">
        <v>200</v>
      </c>
      <c r="C4" s="28"/>
      <c r="D4" s="28"/>
      <c r="E4" s="7"/>
      <c r="F4" s="6"/>
      <c r="G4" s="57" t="s">
        <v>10</v>
      </c>
      <c r="H4" s="28" t="s">
        <v>11</v>
      </c>
      <c r="I4" s="28"/>
    </row>
    <row r="5" spans="1:9" x14ac:dyDescent="0.25">
      <c r="A5" s="6" t="s">
        <v>12</v>
      </c>
      <c r="B5" s="28" t="s">
        <v>92</v>
      </c>
      <c r="C5" s="29"/>
      <c r="D5" s="29"/>
      <c r="E5" s="7"/>
      <c r="F5" s="6"/>
      <c r="G5" s="57" t="s">
        <v>14</v>
      </c>
      <c r="H5" s="29" t="s">
        <v>201</v>
      </c>
      <c r="I5" s="29"/>
    </row>
    <row r="6" spans="1:9" x14ac:dyDescent="0.25">
      <c r="A6" s="6"/>
      <c r="B6" s="6"/>
      <c r="C6" s="6"/>
      <c r="D6" s="6"/>
      <c r="E6" s="6"/>
      <c r="F6" s="6"/>
      <c r="G6" s="6"/>
      <c r="H6" s="6"/>
      <c r="I6" s="6"/>
    </row>
    <row r="7" spans="1:9" x14ac:dyDescent="0.25">
      <c r="A7" s="6"/>
      <c r="B7" s="6"/>
      <c r="C7" s="6" t="s">
        <v>131</v>
      </c>
      <c r="D7" s="6"/>
      <c r="E7" s="6"/>
      <c r="F7" s="6"/>
      <c r="G7" s="6"/>
      <c r="H7" s="6"/>
      <c r="I7" s="6"/>
    </row>
    <row r="8" spans="1:9" x14ac:dyDescent="0.25">
      <c r="A8" s="6" t="s">
        <v>16</v>
      </c>
      <c r="B8" s="6"/>
      <c r="C8" s="7"/>
      <c r="D8" s="7"/>
      <c r="E8" s="7"/>
      <c r="F8" s="7"/>
      <c r="G8" s="7"/>
      <c r="H8" s="7"/>
      <c r="I8" s="7"/>
    </row>
    <row r="9" spans="1:9" x14ac:dyDescent="0.25">
      <c r="A9" s="5" t="s">
        <v>202</v>
      </c>
      <c r="B9" s="6"/>
      <c r="C9" s="7"/>
      <c r="D9" s="7"/>
      <c r="E9" s="7"/>
      <c r="F9" s="7"/>
      <c r="G9" s="7"/>
      <c r="H9" s="7"/>
      <c r="I9" s="7"/>
    </row>
    <row r="10" spans="1:9" x14ac:dyDescent="0.25">
      <c r="A10" s="5" t="s">
        <v>203</v>
      </c>
      <c r="B10" s="6"/>
      <c r="C10" s="7"/>
      <c r="D10" s="7"/>
      <c r="E10" s="7"/>
      <c r="F10" s="7"/>
      <c r="G10" s="7"/>
      <c r="H10" s="7"/>
      <c r="I10" s="7"/>
    </row>
    <row r="11" spans="1:9" x14ac:dyDescent="0.25">
      <c r="A11" s="6" t="s">
        <v>18</v>
      </c>
      <c r="B11" s="6"/>
      <c r="C11" s="7"/>
      <c r="D11" s="7"/>
      <c r="E11" s="7"/>
      <c r="F11" s="7"/>
      <c r="G11" s="7"/>
      <c r="H11" s="7"/>
      <c r="I11" s="7"/>
    </row>
    <row r="12" spans="1:9" x14ac:dyDescent="0.25">
      <c r="A12" s="6" t="s">
        <v>19</v>
      </c>
      <c r="B12" s="6"/>
      <c r="C12" s="7"/>
      <c r="D12" s="7"/>
      <c r="E12" s="7"/>
      <c r="F12" s="7"/>
      <c r="G12" s="7"/>
      <c r="H12" s="7"/>
      <c r="I12" s="7"/>
    </row>
    <row r="13" spans="1:9" x14ac:dyDescent="0.25">
      <c r="A13" s="6" t="s">
        <v>20</v>
      </c>
      <c r="B13" s="6"/>
      <c r="C13" s="7"/>
      <c r="D13" s="7"/>
      <c r="E13" s="7"/>
      <c r="F13" s="7"/>
      <c r="G13" s="7"/>
      <c r="H13" s="7"/>
      <c r="I13" s="7"/>
    </row>
    <row r="14" spans="1:9" x14ac:dyDescent="0.25">
      <c r="A14" s="5" t="s">
        <v>204</v>
      </c>
      <c r="B14" s="6"/>
      <c r="C14" s="7"/>
      <c r="D14" s="7"/>
      <c r="E14" s="7"/>
      <c r="F14" s="7"/>
      <c r="G14" s="7"/>
      <c r="H14" s="7"/>
      <c r="I14" s="7"/>
    </row>
    <row r="15" spans="1:9" x14ac:dyDescent="0.25">
      <c r="A15" s="5" t="s">
        <v>22</v>
      </c>
      <c r="B15" s="6"/>
      <c r="C15" s="7"/>
      <c r="D15" s="7"/>
      <c r="E15" s="7"/>
      <c r="F15" s="7"/>
      <c r="G15" s="7"/>
      <c r="H15" s="7"/>
      <c r="I15" s="7"/>
    </row>
    <row r="16" spans="1:9" x14ac:dyDescent="0.25">
      <c r="A16" s="6"/>
      <c r="B16" s="6"/>
      <c r="C16" s="7"/>
      <c r="D16" s="7"/>
      <c r="E16" s="7"/>
      <c r="F16" s="7"/>
      <c r="G16" s="7"/>
      <c r="H16" s="7"/>
      <c r="I16" s="7"/>
    </row>
    <row r="17" spans="1:9" x14ac:dyDescent="0.25">
      <c r="A17" s="5" t="s">
        <v>23</v>
      </c>
      <c r="B17" s="6"/>
      <c r="C17" s="7"/>
      <c r="D17" s="7"/>
      <c r="E17" s="7"/>
      <c r="F17" s="7"/>
      <c r="G17" s="7"/>
      <c r="H17" s="7"/>
      <c r="I17" s="7"/>
    </row>
    <row r="18" spans="1:9" x14ac:dyDescent="0.25">
      <c r="A18" s="7"/>
      <c r="B18" s="7"/>
      <c r="C18" s="7"/>
      <c r="D18" s="7"/>
      <c r="E18" s="7"/>
      <c r="F18" s="7"/>
      <c r="G18" s="7"/>
      <c r="H18" s="7"/>
      <c r="I18" s="7"/>
    </row>
    <row r="19" spans="1:9" ht="13" x14ac:dyDescent="0.3">
      <c r="A19" s="119" t="s">
        <v>25</v>
      </c>
      <c r="B19" s="120"/>
      <c r="C19" s="120"/>
      <c r="D19" s="120"/>
      <c r="E19" s="120"/>
      <c r="F19" s="120"/>
      <c r="G19" s="120"/>
      <c r="H19" s="120"/>
      <c r="I19" s="121"/>
    </row>
    <row r="20" spans="1:9" x14ac:dyDescent="0.25">
      <c r="A20" s="59"/>
      <c r="B20" s="60"/>
      <c r="C20" s="61" t="s">
        <v>26</v>
      </c>
      <c r="D20" s="61" t="s">
        <v>27</v>
      </c>
      <c r="E20" s="61" t="s">
        <v>28</v>
      </c>
      <c r="F20" s="61" t="s">
        <v>29</v>
      </c>
      <c r="G20" s="61" t="s">
        <v>30</v>
      </c>
      <c r="H20" s="61" t="s">
        <v>31</v>
      </c>
      <c r="I20" s="61" t="s">
        <v>32</v>
      </c>
    </row>
    <row r="21" spans="1:9" x14ac:dyDescent="0.25">
      <c r="A21" s="59"/>
      <c r="B21" s="60"/>
      <c r="C21" s="62" t="s">
        <v>33</v>
      </c>
      <c r="D21" s="63" t="s">
        <v>33</v>
      </c>
      <c r="E21" s="62" t="s">
        <v>33</v>
      </c>
      <c r="F21" s="62" t="s">
        <v>33</v>
      </c>
      <c r="G21" s="62" t="s">
        <v>34</v>
      </c>
      <c r="H21" s="62" t="s">
        <v>34</v>
      </c>
      <c r="I21" s="62" t="s">
        <v>34</v>
      </c>
    </row>
    <row r="22" spans="1:9" x14ac:dyDescent="0.25">
      <c r="A22" s="59" t="s">
        <v>35</v>
      </c>
      <c r="B22" s="60"/>
      <c r="C22" s="64"/>
      <c r="D22" s="65"/>
      <c r="E22" s="65"/>
      <c r="F22" s="65">
        <v>198000</v>
      </c>
      <c r="G22" s="65">
        <v>80000</v>
      </c>
      <c r="H22" s="65">
        <v>80000</v>
      </c>
      <c r="I22" s="65"/>
    </row>
    <row r="23" spans="1:9" x14ac:dyDescent="0.25">
      <c r="A23" s="59" t="s">
        <v>36</v>
      </c>
      <c r="B23" s="60"/>
      <c r="C23" s="64">
        <v>0</v>
      </c>
      <c r="D23" s="65">
        <f t="shared" ref="D23:I23" si="0">C34</f>
        <v>0</v>
      </c>
      <c r="E23" s="65">
        <f t="shared" si="0"/>
        <v>0</v>
      </c>
      <c r="F23" s="65">
        <f t="shared" si="0"/>
        <v>0</v>
      </c>
      <c r="G23" s="65">
        <f t="shared" si="0"/>
        <v>0</v>
      </c>
      <c r="H23" s="65">
        <f t="shared" si="0"/>
        <v>0</v>
      </c>
      <c r="I23" s="65">
        <f t="shared" si="0"/>
        <v>0</v>
      </c>
    </row>
    <row r="24" spans="1:9" x14ac:dyDescent="0.25">
      <c r="A24" s="59" t="s">
        <v>37</v>
      </c>
      <c r="B24" s="60"/>
      <c r="C24" s="64"/>
      <c r="D24" s="65">
        <v>0</v>
      </c>
      <c r="E24" s="65">
        <v>0</v>
      </c>
      <c r="F24" s="65">
        <v>0</v>
      </c>
      <c r="G24" s="65">
        <v>278000</v>
      </c>
      <c r="H24" s="65">
        <v>80000</v>
      </c>
      <c r="I24" s="65"/>
    </row>
    <row r="25" spans="1:9" x14ac:dyDescent="0.25">
      <c r="A25" s="59" t="s">
        <v>38</v>
      </c>
      <c r="B25" s="60"/>
      <c r="C25" s="64"/>
      <c r="D25" s="65">
        <v>0</v>
      </c>
      <c r="E25" s="65">
        <v>0</v>
      </c>
      <c r="F25" s="64">
        <v>0</v>
      </c>
      <c r="G25" s="65">
        <v>278000</v>
      </c>
      <c r="H25" s="65">
        <v>80000</v>
      </c>
      <c r="I25" s="65"/>
    </row>
    <row r="26" spans="1:9" x14ac:dyDescent="0.25">
      <c r="A26" s="59"/>
      <c r="B26" s="60"/>
      <c r="C26" s="64"/>
      <c r="D26" s="65"/>
      <c r="E26" s="65"/>
      <c r="F26" s="65"/>
      <c r="G26" s="65"/>
      <c r="H26" s="65"/>
      <c r="I26" s="65"/>
    </row>
    <row r="27" spans="1:9" x14ac:dyDescent="0.25">
      <c r="A27" s="59" t="s">
        <v>39</v>
      </c>
      <c r="B27" s="29"/>
      <c r="C27" s="66"/>
      <c r="D27" s="66"/>
      <c r="E27" s="66"/>
      <c r="F27" s="66"/>
      <c r="G27" s="66"/>
      <c r="H27" s="66"/>
      <c r="I27" s="64"/>
    </row>
    <row r="28" spans="1:9" x14ac:dyDescent="0.25">
      <c r="A28" s="67" t="s">
        <v>40</v>
      </c>
      <c r="B28" s="60"/>
      <c r="C28" s="64"/>
      <c r="D28" s="68"/>
      <c r="E28" s="66"/>
      <c r="F28" s="66"/>
      <c r="G28" s="66"/>
      <c r="H28" s="66"/>
      <c r="I28" s="64"/>
    </row>
    <row r="29" spans="1:9" x14ac:dyDescent="0.25">
      <c r="A29" s="69"/>
      <c r="B29" s="70"/>
      <c r="C29" s="64">
        <v>0</v>
      </c>
      <c r="D29" s="65">
        <v>0</v>
      </c>
      <c r="E29" s="65">
        <v>0</v>
      </c>
      <c r="F29" s="65">
        <v>0</v>
      </c>
      <c r="G29" s="65"/>
      <c r="H29" s="65"/>
      <c r="I29" s="65"/>
    </row>
    <row r="30" spans="1:9" x14ac:dyDescent="0.25">
      <c r="A30" s="69"/>
      <c r="B30" s="70"/>
      <c r="C30" s="64"/>
      <c r="D30" s="65"/>
      <c r="E30" s="65"/>
      <c r="F30" s="65"/>
      <c r="G30" s="65"/>
      <c r="H30" s="65"/>
      <c r="I30" s="65"/>
    </row>
    <row r="31" spans="1:9" x14ac:dyDescent="0.25">
      <c r="A31" s="69"/>
      <c r="B31" s="70"/>
      <c r="C31" s="64"/>
      <c r="D31" s="65"/>
      <c r="E31" s="65"/>
      <c r="F31" s="65"/>
      <c r="G31" s="65"/>
      <c r="H31" s="65"/>
      <c r="I31" s="65"/>
    </row>
    <row r="32" spans="1:9" x14ac:dyDescent="0.25">
      <c r="A32" s="59" t="s">
        <v>41</v>
      </c>
      <c r="B32" s="60"/>
      <c r="C32" s="64">
        <f t="shared" ref="C32:I32" si="1">SUM(C29:C31)</f>
        <v>0</v>
      </c>
      <c r="D32" s="64">
        <f t="shared" si="1"/>
        <v>0</v>
      </c>
      <c r="E32" s="64">
        <f t="shared" si="1"/>
        <v>0</v>
      </c>
      <c r="F32" s="64">
        <f t="shared" si="1"/>
        <v>0</v>
      </c>
      <c r="G32" s="64">
        <f t="shared" si="1"/>
        <v>0</v>
      </c>
      <c r="H32" s="64">
        <f t="shared" si="1"/>
        <v>0</v>
      </c>
      <c r="I32" s="64">
        <f t="shared" si="1"/>
        <v>0</v>
      </c>
    </row>
    <row r="33" spans="1:9" x14ac:dyDescent="0.25">
      <c r="A33" s="59"/>
      <c r="B33" s="60"/>
      <c r="C33" s="64"/>
      <c r="D33" s="65"/>
      <c r="E33" s="65"/>
      <c r="F33" s="65"/>
      <c r="G33" s="65"/>
      <c r="H33" s="65"/>
      <c r="I33" s="65"/>
    </row>
    <row r="34" spans="1:9" x14ac:dyDescent="0.25">
      <c r="A34" s="59" t="s">
        <v>42</v>
      </c>
      <c r="B34" s="60"/>
      <c r="C34" s="64">
        <f>+C23+C24-C25+C32</f>
        <v>0</v>
      </c>
      <c r="D34" s="64">
        <f t="shared" ref="D34:I34" si="2">+D23+D24-D25+D32</f>
        <v>0</v>
      </c>
      <c r="E34" s="64">
        <f>+E23+E24-E25+E32</f>
        <v>0</v>
      </c>
      <c r="F34" s="64">
        <f t="shared" si="2"/>
        <v>0</v>
      </c>
      <c r="G34" s="64">
        <f>+G23+G24-G25+G32</f>
        <v>0</v>
      </c>
      <c r="H34" s="64">
        <f>+H23+H24-H25+H32</f>
        <v>0</v>
      </c>
      <c r="I34" s="64">
        <f t="shared" si="2"/>
        <v>0</v>
      </c>
    </row>
    <row r="35" spans="1:9" x14ac:dyDescent="0.25">
      <c r="A35" s="69"/>
      <c r="B35" s="70"/>
      <c r="C35" s="71"/>
      <c r="D35" s="72"/>
      <c r="E35" s="72"/>
      <c r="F35" s="65"/>
      <c r="G35" s="65"/>
      <c r="H35" s="65"/>
      <c r="I35" s="65"/>
    </row>
    <row r="36" spans="1:9" x14ac:dyDescent="0.25">
      <c r="A36" s="59" t="s">
        <v>43</v>
      </c>
      <c r="B36" s="60"/>
      <c r="C36" s="71"/>
      <c r="D36" s="72"/>
      <c r="E36" s="72"/>
      <c r="F36" s="65">
        <v>60000</v>
      </c>
      <c r="G36" s="65"/>
      <c r="H36" s="65"/>
      <c r="I36" s="65"/>
    </row>
    <row r="37" spans="1:9" x14ac:dyDescent="0.25">
      <c r="A37" s="69"/>
      <c r="B37" s="70"/>
      <c r="C37" s="71"/>
      <c r="D37" s="72"/>
      <c r="E37" s="72"/>
      <c r="F37" s="65"/>
      <c r="G37" s="65"/>
      <c r="H37" s="65"/>
      <c r="I37" s="65"/>
    </row>
    <row r="38" spans="1:9" x14ac:dyDescent="0.25">
      <c r="A38" s="59" t="s">
        <v>44</v>
      </c>
      <c r="B38" s="73"/>
      <c r="C38" s="74">
        <f>C34-C36</f>
        <v>0</v>
      </c>
      <c r="D38" s="74">
        <f t="shared" ref="D38:I38" si="3">D34-D36</f>
        <v>0</v>
      </c>
      <c r="E38" s="74">
        <f t="shared" si="3"/>
        <v>0</v>
      </c>
      <c r="F38" s="75">
        <f t="shared" si="3"/>
        <v>-60000</v>
      </c>
      <c r="G38" s="75">
        <f t="shared" si="3"/>
        <v>0</v>
      </c>
      <c r="H38" s="75">
        <f t="shared" si="3"/>
        <v>0</v>
      </c>
      <c r="I38" s="75">
        <f t="shared" si="3"/>
        <v>0</v>
      </c>
    </row>
    <row r="39" spans="1:9" x14ac:dyDescent="0.25">
      <c r="A39" s="76"/>
      <c r="B39" s="76"/>
      <c r="C39" s="77"/>
      <c r="D39" s="77"/>
      <c r="E39" s="77"/>
      <c r="F39" s="77"/>
      <c r="G39" s="77"/>
      <c r="H39" s="77"/>
      <c r="I39" s="77"/>
    </row>
    <row r="40" spans="1:9" x14ac:dyDescent="0.25">
      <c r="A40" s="78" t="s">
        <v>45</v>
      </c>
      <c r="B40" s="28"/>
      <c r="C40" s="79"/>
      <c r="D40" s="79"/>
      <c r="E40" s="79"/>
      <c r="F40" s="79"/>
      <c r="G40" s="79"/>
      <c r="H40" s="79"/>
      <c r="I40" s="79"/>
    </row>
    <row r="41" spans="1:9" x14ac:dyDescent="0.25">
      <c r="A41" s="80" t="s">
        <v>46</v>
      </c>
      <c r="B41" s="70"/>
      <c r="C41" s="72"/>
      <c r="D41" s="72"/>
      <c r="E41" s="72"/>
      <c r="F41" s="72"/>
      <c r="G41" s="72"/>
      <c r="H41" s="72"/>
      <c r="I41" s="72"/>
    </row>
    <row r="42" spans="1:9" x14ac:dyDescent="0.25">
      <c r="A42" s="59"/>
      <c r="B42" s="60"/>
      <c r="C42" s="65"/>
      <c r="D42" s="65"/>
      <c r="E42" s="65"/>
      <c r="F42" s="65"/>
      <c r="G42" s="65"/>
      <c r="H42" s="65"/>
      <c r="I42" s="65"/>
    </row>
    <row r="43" spans="1:9" x14ac:dyDescent="0.25">
      <c r="A43" s="59" t="s">
        <v>47</v>
      </c>
      <c r="B43" s="60"/>
      <c r="C43" s="65"/>
      <c r="D43" s="65"/>
      <c r="E43" s="65"/>
      <c r="F43" s="65"/>
      <c r="G43" s="65"/>
      <c r="H43" s="65"/>
      <c r="I43" s="65"/>
    </row>
    <row r="44" spans="1:9" x14ac:dyDescent="0.25">
      <c r="A44" s="59"/>
      <c r="B44" s="60"/>
      <c r="C44" s="65"/>
      <c r="D44" s="65"/>
      <c r="E44" s="65"/>
      <c r="F44" s="65"/>
      <c r="G44" s="65"/>
      <c r="H44" s="65"/>
      <c r="I44" s="65"/>
    </row>
    <row r="45" spans="1:9" x14ac:dyDescent="0.25">
      <c r="A45" s="112" t="s">
        <v>48</v>
      </c>
      <c r="B45" s="73"/>
      <c r="C45" s="65"/>
      <c r="D45" s="65"/>
      <c r="E45" s="65"/>
      <c r="F45" s="65"/>
      <c r="G45" s="65"/>
      <c r="H45" s="65"/>
      <c r="I45" s="65"/>
    </row>
    <row r="46" spans="1:9" x14ac:dyDescent="0.25">
      <c r="A46" s="113" t="s">
        <v>49</v>
      </c>
      <c r="B46" s="114"/>
      <c r="C46" s="65"/>
      <c r="D46" s="65"/>
      <c r="E46" s="65"/>
      <c r="F46" s="65"/>
      <c r="G46" s="65"/>
      <c r="H46" s="65"/>
      <c r="I46" s="65"/>
    </row>
    <row r="47" spans="1:9" x14ac:dyDescent="0.25">
      <c r="A47" s="6"/>
      <c r="B47" s="6"/>
      <c r="C47" s="6"/>
      <c r="D47" s="6"/>
      <c r="E47" s="6"/>
      <c r="F47" s="6"/>
      <c r="G47" s="6"/>
      <c r="H47" s="6"/>
      <c r="I47" s="6"/>
    </row>
  </sheetData>
  <sheetProtection selectLockedCells="1"/>
  <mergeCells count="1">
    <mergeCell ref="A19:I19"/>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8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1156E0-7253-4F07-933F-A89FED6ED59D}">
  <sheetPr>
    <pageSetUpPr fitToPage="1"/>
  </sheetPr>
  <dimension ref="A1:I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8" t="s">
        <v>359</v>
      </c>
      <c r="I2" s="28"/>
    </row>
    <row r="3" spans="1:9" x14ac:dyDescent="0.25">
      <c r="A3" s="6" t="s">
        <v>4</v>
      </c>
      <c r="B3" s="28" t="s">
        <v>358</v>
      </c>
      <c r="C3" s="28"/>
      <c r="D3" s="28"/>
      <c r="E3" s="7"/>
      <c r="F3" s="6"/>
      <c r="G3" s="57" t="s">
        <v>6</v>
      </c>
      <c r="H3" s="29" t="s">
        <v>357</v>
      </c>
      <c r="I3" s="29"/>
    </row>
    <row r="4" spans="1:9" x14ac:dyDescent="0.25">
      <c r="A4" s="6" t="s">
        <v>8</v>
      </c>
      <c r="B4" s="28" t="s">
        <v>425</v>
      </c>
      <c r="C4" s="28"/>
      <c r="D4" s="28"/>
      <c r="E4" s="7"/>
      <c r="F4" s="6"/>
      <c r="G4" s="57" t="s">
        <v>10</v>
      </c>
      <c r="H4" s="28" t="s">
        <v>11</v>
      </c>
      <c r="I4" s="28"/>
    </row>
    <row r="5" spans="1:9" x14ac:dyDescent="0.25">
      <c r="A5" s="6" t="s">
        <v>12</v>
      </c>
      <c r="B5" s="28" t="s">
        <v>143</v>
      </c>
      <c r="C5" s="29"/>
      <c r="D5" s="29"/>
      <c r="E5" s="7"/>
      <c r="F5" s="6"/>
      <c r="G5" s="57" t="s">
        <v>14</v>
      </c>
      <c r="H5" s="29" t="s">
        <v>424</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5"/>
      <c r="C8" s="7"/>
      <c r="D8" s="7"/>
      <c r="E8" s="7"/>
      <c r="F8" s="7"/>
      <c r="G8" s="7"/>
      <c r="H8" s="7"/>
      <c r="I8" s="7"/>
    </row>
    <row r="9" spans="1:9" x14ac:dyDescent="0.25">
      <c r="A9" s="5" t="s">
        <v>423</v>
      </c>
      <c r="B9" s="6"/>
      <c r="C9" s="7"/>
      <c r="D9" s="7"/>
      <c r="E9" s="7"/>
      <c r="F9" s="7"/>
      <c r="G9" s="7"/>
      <c r="H9" s="7"/>
      <c r="I9" s="7"/>
    </row>
    <row r="10" spans="1:9" x14ac:dyDescent="0.25">
      <c r="A10" s="6" t="s">
        <v>18</v>
      </c>
      <c r="B10" s="6"/>
      <c r="C10" s="6"/>
      <c r="D10" s="7"/>
      <c r="E10" s="7"/>
      <c r="F10" s="7"/>
      <c r="G10" s="7"/>
      <c r="H10" s="7"/>
      <c r="I10" s="7"/>
    </row>
    <row r="11" spans="1:9" x14ac:dyDescent="0.25">
      <c r="A11" s="7" t="s">
        <v>370</v>
      </c>
      <c r="B11" s="6"/>
      <c r="C11" s="7"/>
      <c r="D11" s="7"/>
      <c r="E11" s="7"/>
      <c r="F11" s="7"/>
      <c r="G11" s="7"/>
      <c r="H11" s="7"/>
      <c r="I11" s="7"/>
    </row>
    <row r="12" spans="1:9" x14ac:dyDescent="0.25">
      <c r="A12" s="6" t="s">
        <v>20</v>
      </c>
      <c r="B12" s="6"/>
      <c r="C12" s="7"/>
      <c r="D12" s="6"/>
      <c r="E12" s="7"/>
      <c r="F12" s="7"/>
      <c r="G12" s="7"/>
      <c r="H12" s="7"/>
      <c r="I12" s="7"/>
    </row>
    <row r="13" spans="1:9" x14ac:dyDescent="0.25">
      <c r="A13" s="5" t="s">
        <v>423</v>
      </c>
      <c r="B13" s="6"/>
      <c r="C13" s="7"/>
      <c r="D13" s="7"/>
      <c r="E13" s="7"/>
      <c r="F13" s="7"/>
      <c r="G13" s="7"/>
      <c r="H13" s="7"/>
      <c r="I13" s="7"/>
    </row>
    <row r="14" spans="1:9" x14ac:dyDescent="0.25">
      <c r="A14" s="5" t="s">
        <v>22</v>
      </c>
      <c r="B14" s="6"/>
      <c r="C14" s="7"/>
      <c r="D14" s="7"/>
      <c r="E14" s="7"/>
      <c r="F14" s="7"/>
      <c r="G14" s="7"/>
      <c r="H14" s="7"/>
      <c r="I14" s="7"/>
    </row>
    <row r="15" spans="1:9" x14ac:dyDescent="0.25">
      <c r="A15" s="6"/>
      <c r="B15" s="6"/>
      <c r="C15" s="7"/>
      <c r="D15" s="7"/>
      <c r="E15" s="7"/>
      <c r="F15" s="7"/>
      <c r="G15" s="7"/>
      <c r="H15" s="7"/>
      <c r="I15" s="7"/>
    </row>
    <row r="16" spans="1:9" x14ac:dyDescent="0.25">
      <c r="A16" s="5" t="s">
        <v>23</v>
      </c>
      <c r="B16" s="5"/>
      <c r="C16" s="7"/>
      <c r="D16" s="7"/>
      <c r="E16" s="7"/>
      <c r="F16" s="7"/>
      <c r="G16" s="7"/>
      <c r="H16" s="7"/>
      <c r="I16" s="7"/>
    </row>
    <row r="17" spans="1:9" x14ac:dyDescent="0.25">
      <c r="A17" s="7"/>
      <c r="B17" s="7"/>
      <c r="C17" s="7"/>
      <c r="D17" s="7"/>
      <c r="E17" s="7"/>
      <c r="F17" s="7"/>
      <c r="G17" s="7"/>
      <c r="H17" s="7"/>
      <c r="I17" s="7"/>
    </row>
    <row r="18" spans="1:9" ht="13" x14ac:dyDescent="0.3">
      <c r="A18" s="119" t="s">
        <v>25</v>
      </c>
      <c r="B18" s="120"/>
      <c r="C18" s="120"/>
      <c r="D18" s="120"/>
      <c r="E18" s="120"/>
      <c r="F18" s="120"/>
      <c r="G18" s="120"/>
      <c r="H18" s="120"/>
      <c r="I18" s="121"/>
    </row>
    <row r="19" spans="1:9" x14ac:dyDescent="0.25">
      <c r="A19" s="59"/>
      <c r="B19" s="60"/>
      <c r="C19" s="61" t="s">
        <v>26</v>
      </c>
      <c r="D19" s="61" t="s">
        <v>27</v>
      </c>
      <c r="E19" s="61" t="s">
        <v>28</v>
      </c>
      <c r="F19" s="61" t="s">
        <v>29</v>
      </c>
      <c r="G19" s="61" t="s">
        <v>30</v>
      </c>
      <c r="H19" s="61" t="s">
        <v>31</v>
      </c>
      <c r="I19" s="61" t="s">
        <v>32</v>
      </c>
    </row>
    <row r="20" spans="1:9" x14ac:dyDescent="0.25">
      <c r="A20" s="59"/>
      <c r="B20" s="60"/>
      <c r="C20" s="62" t="s">
        <v>33</v>
      </c>
      <c r="D20" s="63" t="s">
        <v>33</v>
      </c>
      <c r="E20" s="62" t="s">
        <v>33</v>
      </c>
      <c r="F20" s="62" t="s">
        <v>33</v>
      </c>
      <c r="G20" s="62" t="s">
        <v>34</v>
      </c>
      <c r="H20" s="62" t="s">
        <v>34</v>
      </c>
      <c r="I20" s="62" t="s">
        <v>34</v>
      </c>
    </row>
    <row r="21" spans="1:9" x14ac:dyDescent="0.25">
      <c r="A21" s="59" t="s">
        <v>35</v>
      </c>
      <c r="B21" s="60"/>
      <c r="C21" s="64"/>
      <c r="D21" s="65"/>
      <c r="E21" s="65"/>
      <c r="F21" s="65">
        <v>299330</v>
      </c>
      <c r="G21" s="65"/>
      <c r="H21" s="65"/>
      <c r="I21" s="65"/>
    </row>
    <row r="22" spans="1:9" x14ac:dyDescent="0.25">
      <c r="A22" s="59" t="s">
        <v>36</v>
      </c>
      <c r="B22" s="60"/>
      <c r="C22" s="64"/>
      <c r="D22" s="65">
        <f t="shared" ref="D22:I22" si="0">C33</f>
        <v>0</v>
      </c>
      <c r="E22" s="65">
        <f t="shared" si="0"/>
        <v>0</v>
      </c>
      <c r="F22" s="65">
        <f t="shared" si="0"/>
        <v>0</v>
      </c>
      <c r="G22" s="65">
        <f t="shared" si="0"/>
        <v>5002</v>
      </c>
      <c r="H22" s="65">
        <f t="shared" si="0"/>
        <v>100000</v>
      </c>
      <c r="I22" s="65">
        <f t="shared" si="0"/>
        <v>0</v>
      </c>
    </row>
    <row r="23" spans="1:9" x14ac:dyDescent="0.25">
      <c r="A23" s="59" t="s">
        <v>37</v>
      </c>
      <c r="B23" s="60"/>
      <c r="C23" s="64"/>
      <c r="D23" s="65"/>
      <c r="E23" s="65"/>
      <c r="F23" s="65">
        <v>16703</v>
      </c>
      <c r="G23" s="65">
        <f>100000+((F21-F23)/2)</f>
        <v>241313.5</v>
      </c>
      <c r="H23" s="65">
        <f>((F21-F23)/2)-100000</f>
        <v>41313.5</v>
      </c>
      <c r="I23" s="65"/>
    </row>
    <row r="24" spans="1:9" x14ac:dyDescent="0.25">
      <c r="A24" s="59" t="s">
        <v>38</v>
      </c>
      <c r="B24" s="60"/>
      <c r="C24" s="64"/>
      <c r="D24" s="65"/>
      <c r="E24" s="65"/>
      <c r="F24" s="64">
        <v>11701</v>
      </c>
      <c r="G24" s="65">
        <f>G23+G22-G35</f>
        <v>146315.5</v>
      </c>
      <c r="H24" s="65">
        <f>H23+H22</f>
        <v>141313.5</v>
      </c>
      <c r="I24" s="65"/>
    </row>
    <row r="25" spans="1:9" x14ac:dyDescent="0.25">
      <c r="A25" s="59"/>
      <c r="B25" s="60"/>
      <c r="C25" s="64"/>
      <c r="D25" s="65"/>
      <c r="E25" s="65"/>
      <c r="F25" s="65"/>
      <c r="G25" s="65"/>
      <c r="H25" s="65"/>
      <c r="I25" s="65"/>
    </row>
    <row r="26" spans="1:9" x14ac:dyDescent="0.25">
      <c r="A26" s="59" t="s">
        <v>39</v>
      </c>
      <c r="B26" s="29"/>
      <c r="C26" s="66"/>
      <c r="D26" s="66"/>
      <c r="E26" s="66"/>
      <c r="F26" s="66"/>
      <c r="G26" s="66"/>
      <c r="H26" s="66"/>
      <c r="I26" s="64"/>
    </row>
    <row r="27" spans="1:9" x14ac:dyDescent="0.25">
      <c r="A27" s="67" t="s">
        <v>40</v>
      </c>
      <c r="B27" s="60"/>
      <c r="C27" s="64"/>
      <c r="D27" s="68"/>
      <c r="E27" s="66"/>
      <c r="F27" s="66"/>
      <c r="G27" s="66"/>
      <c r="H27" s="66"/>
      <c r="I27" s="64"/>
    </row>
    <row r="28" spans="1:9" x14ac:dyDescent="0.25">
      <c r="A28" s="69"/>
      <c r="B28" s="70"/>
      <c r="C28" s="64">
        <v>0</v>
      </c>
      <c r="D28" s="65">
        <v>0</v>
      </c>
      <c r="E28" s="65">
        <v>0</v>
      </c>
      <c r="F28" s="65">
        <v>0</v>
      </c>
      <c r="G28" s="65"/>
      <c r="H28" s="65"/>
      <c r="I28" s="65"/>
    </row>
    <row r="29" spans="1:9" x14ac:dyDescent="0.25">
      <c r="A29" s="69"/>
      <c r="B29" s="70"/>
      <c r="C29" s="64"/>
      <c r="D29" s="65"/>
      <c r="E29" s="65"/>
      <c r="F29" s="65"/>
      <c r="G29" s="65"/>
      <c r="H29" s="65"/>
      <c r="I29" s="65"/>
    </row>
    <row r="30" spans="1:9" x14ac:dyDescent="0.25">
      <c r="A30" s="69"/>
      <c r="B30" s="70"/>
      <c r="C30" s="64"/>
      <c r="D30" s="65"/>
      <c r="E30" s="65"/>
      <c r="F30" s="65"/>
      <c r="G30" s="65"/>
      <c r="H30" s="65"/>
      <c r="I30" s="65"/>
    </row>
    <row r="31" spans="1:9" x14ac:dyDescent="0.25">
      <c r="A31" s="59" t="s">
        <v>41</v>
      </c>
      <c r="B31" s="60"/>
      <c r="C31" s="64">
        <f t="shared" ref="C31:I31" si="1">SUM(C28:C30)</f>
        <v>0</v>
      </c>
      <c r="D31" s="64">
        <f t="shared" si="1"/>
        <v>0</v>
      </c>
      <c r="E31" s="64">
        <f t="shared" si="1"/>
        <v>0</v>
      </c>
      <c r="F31" s="64">
        <f t="shared" si="1"/>
        <v>0</v>
      </c>
      <c r="G31" s="64">
        <f t="shared" si="1"/>
        <v>0</v>
      </c>
      <c r="H31" s="64">
        <f t="shared" si="1"/>
        <v>0</v>
      </c>
      <c r="I31" s="64">
        <f t="shared" si="1"/>
        <v>0</v>
      </c>
    </row>
    <row r="32" spans="1:9" x14ac:dyDescent="0.25">
      <c r="A32" s="59"/>
      <c r="B32" s="60"/>
      <c r="C32" s="64"/>
      <c r="D32" s="65"/>
      <c r="E32" s="65"/>
      <c r="F32" s="65"/>
      <c r="G32" s="65"/>
      <c r="H32" s="65"/>
      <c r="I32" s="65"/>
    </row>
    <row r="33" spans="1:9" x14ac:dyDescent="0.25">
      <c r="A33" s="59" t="s">
        <v>42</v>
      </c>
      <c r="B33" s="60"/>
      <c r="C33" s="64">
        <f t="shared" ref="C33:I33" si="2">+C22+C23-C24+C31</f>
        <v>0</v>
      </c>
      <c r="D33" s="64">
        <f t="shared" si="2"/>
        <v>0</v>
      </c>
      <c r="E33" s="64">
        <f t="shared" si="2"/>
        <v>0</v>
      </c>
      <c r="F33" s="64">
        <f t="shared" si="2"/>
        <v>5002</v>
      </c>
      <c r="G33" s="64">
        <f t="shared" si="2"/>
        <v>100000</v>
      </c>
      <c r="H33" s="64">
        <f t="shared" si="2"/>
        <v>0</v>
      </c>
      <c r="I33" s="64">
        <f t="shared" si="2"/>
        <v>0</v>
      </c>
    </row>
    <row r="34" spans="1:9" x14ac:dyDescent="0.25">
      <c r="A34" s="69"/>
      <c r="B34" s="70"/>
      <c r="C34" s="71"/>
      <c r="D34" s="72"/>
      <c r="E34" s="72"/>
      <c r="F34" s="65"/>
      <c r="G34" s="65"/>
      <c r="H34" s="65"/>
      <c r="I34" s="65"/>
    </row>
    <row r="35" spans="1:9" x14ac:dyDescent="0.25">
      <c r="A35" s="59" t="s">
        <v>43</v>
      </c>
      <c r="B35" s="60"/>
      <c r="C35" s="71"/>
      <c r="D35" s="72"/>
      <c r="E35" s="72"/>
      <c r="F35" s="65">
        <v>5000</v>
      </c>
      <c r="G35" s="65">
        <v>100000</v>
      </c>
      <c r="H35" s="65">
        <v>0</v>
      </c>
      <c r="I35" s="65">
        <v>0</v>
      </c>
    </row>
    <row r="36" spans="1:9" x14ac:dyDescent="0.25">
      <c r="A36" s="69"/>
      <c r="B36" s="70"/>
      <c r="C36" s="71"/>
      <c r="D36" s="72"/>
      <c r="E36" s="72"/>
      <c r="F36" s="65"/>
      <c r="G36" s="65"/>
      <c r="H36" s="65"/>
      <c r="I36" s="65"/>
    </row>
    <row r="37" spans="1:9" x14ac:dyDescent="0.25">
      <c r="A37" s="59" t="s">
        <v>44</v>
      </c>
      <c r="B37" s="73"/>
      <c r="C37" s="74">
        <f t="shared" ref="C37:I37" si="3">C33-C35</f>
        <v>0</v>
      </c>
      <c r="D37" s="74">
        <f t="shared" si="3"/>
        <v>0</v>
      </c>
      <c r="E37" s="74">
        <f t="shared" si="3"/>
        <v>0</v>
      </c>
      <c r="F37" s="75">
        <f t="shared" si="3"/>
        <v>2</v>
      </c>
      <c r="G37" s="75">
        <f t="shared" si="3"/>
        <v>0</v>
      </c>
      <c r="H37" s="75">
        <f t="shared" si="3"/>
        <v>0</v>
      </c>
      <c r="I37" s="75">
        <f t="shared" si="3"/>
        <v>0</v>
      </c>
    </row>
    <row r="38" spans="1:9" x14ac:dyDescent="0.25">
      <c r="A38" s="76"/>
      <c r="B38" s="76"/>
      <c r="C38" s="77"/>
      <c r="D38" s="77"/>
      <c r="E38" s="77"/>
      <c r="F38" s="77"/>
      <c r="G38" s="77"/>
      <c r="H38" s="77"/>
      <c r="I38" s="77"/>
    </row>
    <row r="39" spans="1:9" x14ac:dyDescent="0.25">
      <c r="A39" s="78" t="s">
        <v>45</v>
      </c>
      <c r="B39" s="28"/>
      <c r="C39" s="79"/>
      <c r="D39" s="79"/>
      <c r="E39" s="79"/>
      <c r="F39" s="79"/>
      <c r="G39" s="79"/>
      <c r="H39" s="79"/>
      <c r="I39" s="79"/>
    </row>
    <row r="40" spans="1:9" x14ac:dyDescent="0.25">
      <c r="A40" s="80" t="s">
        <v>46</v>
      </c>
      <c r="B40" s="70"/>
      <c r="C40" s="72"/>
      <c r="D40" s="72"/>
      <c r="E40" s="72"/>
      <c r="F40" s="72"/>
      <c r="G40" s="72"/>
      <c r="H40" s="72"/>
      <c r="I40" s="72"/>
    </row>
    <row r="41" spans="1:9" x14ac:dyDescent="0.25">
      <c r="A41" s="59"/>
      <c r="B41" s="60"/>
      <c r="C41" s="65"/>
      <c r="D41" s="65"/>
      <c r="E41" s="65"/>
      <c r="F41" s="65"/>
      <c r="G41" s="65"/>
      <c r="H41" s="65"/>
      <c r="I41" s="65"/>
    </row>
    <row r="42" spans="1:9" x14ac:dyDescent="0.25">
      <c r="A42" s="59" t="s">
        <v>47</v>
      </c>
      <c r="B42" s="60"/>
      <c r="C42" s="65"/>
      <c r="D42" s="65"/>
      <c r="E42" s="65"/>
      <c r="F42" s="65"/>
      <c r="G42" s="65"/>
      <c r="H42" s="65"/>
      <c r="I42" s="65"/>
    </row>
    <row r="43" spans="1:9" x14ac:dyDescent="0.25">
      <c r="A43" s="59"/>
      <c r="B43" s="60"/>
      <c r="C43" s="65"/>
      <c r="D43" s="65"/>
      <c r="E43" s="65"/>
      <c r="F43" s="65"/>
      <c r="G43" s="65"/>
      <c r="H43" s="65"/>
      <c r="I43" s="65"/>
    </row>
    <row r="44" spans="1:9" x14ac:dyDescent="0.25">
      <c r="A44" s="112" t="s">
        <v>48</v>
      </c>
      <c r="B44" s="73"/>
      <c r="C44" s="65"/>
      <c r="D44" s="65"/>
      <c r="E44" s="65"/>
      <c r="F44" s="65"/>
      <c r="G44" s="65"/>
      <c r="H44" s="65"/>
      <c r="I44" s="65"/>
    </row>
    <row r="45" spans="1:9" x14ac:dyDescent="0.25">
      <c r="A45" s="113" t="s">
        <v>49</v>
      </c>
      <c r="B45" s="114"/>
      <c r="C45" s="65"/>
      <c r="D45" s="65"/>
      <c r="E45" s="65"/>
      <c r="F45" s="65"/>
      <c r="G45" s="65"/>
      <c r="H45" s="65"/>
      <c r="I45" s="65"/>
    </row>
    <row r="46" spans="1:9" x14ac:dyDescent="0.25">
      <c r="A46" s="6"/>
      <c r="B46" s="6"/>
      <c r="C46" s="6"/>
      <c r="D46" s="6"/>
      <c r="E46" s="6"/>
      <c r="F46" s="6"/>
      <c r="G46" s="6"/>
      <c r="H46" s="6"/>
      <c r="I46" s="6"/>
    </row>
    <row r="47" spans="1:9" x14ac:dyDescent="0.25">
      <c r="A47" s="6"/>
      <c r="B47" s="6"/>
      <c r="C47" s="6"/>
      <c r="D47" s="6"/>
      <c r="E47" s="6"/>
      <c r="F47" s="6"/>
      <c r="G47" s="6"/>
      <c r="H47" s="6"/>
      <c r="I47" s="6"/>
    </row>
  </sheetData>
  <sheetProtection selectLockedCells="1"/>
  <mergeCells count="1">
    <mergeCell ref="A18:I18"/>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8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F41591-5E55-455C-B353-69F1F42068F2}">
  <sheetPr>
    <pageSetUpPr fitToPage="1"/>
  </sheetPr>
  <dimension ref="A1:K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6" t="s">
        <v>250</v>
      </c>
      <c r="I2" s="28"/>
    </row>
    <row r="3" spans="1:9" x14ac:dyDescent="0.25">
      <c r="A3" s="6" t="s">
        <v>4</v>
      </c>
      <c r="B3" s="28" t="s">
        <v>233</v>
      </c>
      <c r="C3" s="28"/>
      <c r="D3" s="28"/>
      <c r="E3" s="7"/>
      <c r="F3" s="6"/>
      <c r="G3" s="57" t="s">
        <v>6</v>
      </c>
      <c r="H3" s="27" t="s">
        <v>251</v>
      </c>
      <c r="I3" s="29"/>
    </row>
    <row r="4" spans="1:9" x14ac:dyDescent="0.25">
      <c r="A4" s="6" t="s">
        <v>8</v>
      </c>
      <c r="B4" s="26" t="s">
        <v>321</v>
      </c>
      <c r="C4" s="28"/>
      <c r="D4" s="28"/>
      <c r="E4" s="7"/>
      <c r="F4" s="6"/>
      <c r="G4" s="57" t="s">
        <v>10</v>
      </c>
      <c r="H4" s="28" t="s">
        <v>11</v>
      </c>
      <c r="I4" s="28"/>
    </row>
    <row r="5" spans="1:9" x14ac:dyDescent="0.25">
      <c r="A5" s="6" t="s">
        <v>12</v>
      </c>
      <c r="B5" s="39" t="s">
        <v>214</v>
      </c>
      <c r="C5" s="29"/>
      <c r="D5" s="29"/>
      <c r="E5" s="7"/>
      <c r="F5" s="6"/>
      <c r="G5" s="57" t="s">
        <v>14</v>
      </c>
      <c r="H5" s="29" t="s">
        <v>322</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6"/>
      <c r="B9" s="6"/>
      <c r="C9" s="7"/>
      <c r="D9" s="7"/>
      <c r="E9" s="7"/>
      <c r="F9" s="7"/>
      <c r="G9" s="7"/>
      <c r="H9" s="7"/>
      <c r="I9" s="7"/>
    </row>
    <row r="10" spans="1:9" x14ac:dyDescent="0.25">
      <c r="A10" s="6" t="s">
        <v>18</v>
      </c>
      <c r="B10" s="6"/>
      <c r="C10" s="7"/>
      <c r="D10" s="7"/>
      <c r="E10" s="7"/>
      <c r="F10" s="7"/>
      <c r="G10" s="7"/>
      <c r="H10" s="7"/>
      <c r="I10" s="7"/>
    </row>
    <row r="11" spans="1:9" x14ac:dyDescent="0.25">
      <c r="A11" s="6"/>
      <c r="B11" s="6"/>
      <c r="C11" s="7"/>
      <c r="D11" s="7"/>
      <c r="E11" s="7"/>
      <c r="F11" s="7"/>
      <c r="G11" s="7"/>
      <c r="H11" s="7"/>
      <c r="I11" s="7"/>
    </row>
    <row r="12" spans="1:9" x14ac:dyDescent="0.25">
      <c r="A12" s="6" t="s">
        <v>20</v>
      </c>
      <c r="B12" s="6"/>
      <c r="C12" s="7"/>
      <c r="D12" s="7"/>
      <c r="E12" s="7"/>
      <c r="F12" s="7"/>
      <c r="G12" s="7"/>
      <c r="H12" s="7"/>
      <c r="I12" s="7"/>
    </row>
    <row r="13" spans="1:9" x14ac:dyDescent="0.25">
      <c r="A13" s="6"/>
      <c r="B13" s="6"/>
      <c r="C13" s="7"/>
      <c r="D13" s="7"/>
      <c r="E13" s="7"/>
      <c r="F13" s="7"/>
      <c r="G13" s="7"/>
      <c r="H13" s="7"/>
      <c r="I13" s="7"/>
    </row>
    <row r="14" spans="1:9" x14ac:dyDescent="0.25">
      <c r="A14" s="5" t="s">
        <v>22</v>
      </c>
      <c r="B14" s="6"/>
      <c r="C14" s="7"/>
      <c r="D14" s="7"/>
      <c r="E14" s="7"/>
      <c r="F14" s="7"/>
      <c r="G14" s="7"/>
      <c r="H14" s="7"/>
      <c r="I14" s="7"/>
    </row>
    <row r="15" spans="1:9" x14ac:dyDescent="0.25">
      <c r="A15" s="6"/>
      <c r="B15" s="6"/>
      <c r="C15" s="7"/>
      <c r="D15" s="7"/>
      <c r="E15" s="7"/>
      <c r="F15" s="7"/>
      <c r="G15" s="7"/>
      <c r="H15" s="7"/>
      <c r="I15" s="7"/>
    </row>
    <row r="16" spans="1:9" x14ac:dyDescent="0.25">
      <c r="A16" s="5" t="s">
        <v>23</v>
      </c>
      <c r="B16" s="6"/>
      <c r="C16" s="7"/>
      <c r="D16" s="7"/>
      <c r="E16" s="7"/>
      <c r="F16" s="7"/>
      <c r="G16" s="7"/>
      <c r="H16" s="7"/>
      <c r="I16" s="7"/>
    </row>
    <row r="17" spans="1:11" x14ac:dyDescent="0.25">
      <c r="A17" s="7"/>
      <c r="B17" s="7"/>
      <c r="C17" s="7"/>
      <c r="D17" s="83" t="s">
        <v>323</v>
      </c>
      <c r="E17" s="7"/>
      <c r="F17" s="7"/>
      <c r="G17" s="7"/>
      <c r="H17" s="7"/>
      <c r="I17" s="7"/>
    </row>
    <row r="18" spans="1:11" ht="13" x14ac:dyDescent="0.3">
      <c r="A18" s="119" t="s">
        <v>25</v>
      </c>
      <c r="B18" s="120"/>
      <c r="C18" s="120"/>
      <c r="D18" s="120"/>
      <c r="E18" s="120"/>
      <c r="F18" s="120"/>
      <c r="G18" s="120"/>
      <c r="H18" s="120"/>
      <c r="I18" s="121"/>
    </row>
    <row r="19" spans="1:11" x14ac:dyDescent="0.25">
      <c r="A19" s="59"/>
      <c r="B19" s="60"/>
      <c r="C19" s="61" t="s">
        <v>26</v>
      </c>
      <c r="D19" s="61" t="s">
        <v>27</v>
      </c>
      <c r="E19" s="61" t="s">
        <v>28</v>
      </c>
      <c r="F19" s="61" t="s">
        <v>29</v>
      </c>
      <c r="G19" s="61" t="s">
        <v>30</v>
      </c>
      <c r="H19" s="61" t="s">
        <v>31</v>
      </c>
      <c r="I19" s="61" t="s">
        <v>32</v>
      </c>
    </row>
    <row r="20" spans="1:11" x14ac:dyDescent="0.25">
      <c r="A20" s="59"/>
      <c r="B20" s="60"/>
      <c r="C20" s="62" t="s">
        <v>33</v>
      </c>
      <c r="D20" s="63" t="s">
        <v>33</v>
      </c>
      <c r="E20" s="62" t="s">
        <v>33</v>
      </c>
      <c r="F20" s="62" t="s">
        <v>33</v>
      </c>
      <c r="G20" s="62" t="s">
        <v>34</v>
      </c>
      <c r="H20" s="62" t="s">
        <v>34</v>
      </c>
      <c r="I20" s="62" t="s">
        <v>34</v>
      </c>
    </row>
    <row r="21" spans="1:11" x14ac:dyDescent="0.25">
      <c r="A21" s="59" t="s">
        <v>35</v>
      </c>
      <c r="B21" s="60"/>
      <c r="C21" s="64"/>
      <c r="D21" s="65"/>
      <c r="E21" s="65"/>
      <c r="F21" s="65">
        <v>25000</v>
      </c>
      <c r="G21" s="65"/>
      <c r="H21" s="65">
        <v>0</v>
      </c>
      <c r="I21" s="65">
        <v>0</v>
      </c>
    </row>
    <row r="22" spans="1:11" x14ac:dyDescent="0.25">
      <c r="A22" s="59" t="s">
        <v>36</v>
      </c>
      <c r="B22" s="60"/>
      <c r="C22" s="64">
        <v>0</v>
      </c>
      <c r="D22" s="65">
        <f t="shared" ref="D22:I22" si="0">C33</f>
        <v>0</v>
      </c>
      <c r="E22" s="65">
        <f t="shared" si="0"/>
        <v>0</v>
      </c>
      <c r="F22" s="65">
        <f t="shared" si="0"/>
        <v>0</v>
      </c>
      <c r="G22" s="65">
        <f t="shared" si="0"/>
        <v>0</v>
      </c>
      <c r="H22" s="65">
        <f t="shared" si="0"/>
        <v>0</v>
      </c>
      <c r="I22" s="65">
        <f t="shared" si="0"/>
        <v>0</v>
      </c>
    </row>
    <row r="23" spans="1:11" x14ac:dyDescent="0.25">
      <c r="A23" s="59" t="s">
        <v>37</v>
      </c>
      <c r="B23" s="60"/>
      <c r="C23" s="64"/>
      <c r="D23" s="65"/>
      <c r="E23" s="65"/>
      <c r="F23" s="65">
        <v>988</v>
      </c>
      <c r="G23" s="65">
        <v>0</v>
      </c>
      <c r="H23" s="65">
        <v>0</v>
      </c>
      <c r="I23" s="65">
        <v>0</v>
      </c>
      <c r="K23" s="48"/>
    </row>
    <row r="24" spans="1:11" x14ac:dyDescent="0.25">
      <c r="A24" s="59" t="s">
        <v>38</v>
      </c>
      <c r="B24" s="60"/>
      <c r="C24" s="64"/>
      <c r="D24" s="65"/>
      <c r="E24" s="65"/>
      <c r="F24" s="64">
        <v>988</v>
      </c>
      <c r="G24" s="65">
        <v>0</v>
      </c>
      <c r="H24" s="65">
        <v>0</v>
      </c>
      <c r="I24" s="65">
        <v>0</v>
      </c>
    </row>
    <row r="25" spans="1:11" x14ac:dyDescent="0.25">
      <c r="A25" s="59"/>
      <c r="B25" s="60"/>
      <c r="C25" s="64"/>
      <c r="D25" s="65"/>
      <c r="E25" s="65"/>
      <c r="F25" s="65"/>
      <c r="G25" s="65"/>
      <c r="H25" s="65"/>
      <c r="I25" s="65"/>
    </row>
    <row r="26" spans="1:11" x14ac:dyDescent="0.25">
      <c r="A26" s="59" t="s">
        <v>39</v>
      </c>
      <c r="B26" s="29"/>
      <c r="C26" s="66"/>
      <c r="D26" s="66"/>
      <c r="E26" s="66"/>
      <c r="F26" s="66"/>
      <c r="G26" s="66"/>
      <c r="H26" s="66"/>
      <c r="I26" s="64"/>
    </row>
    <row r="27" spans="1:11" x14ac:dyDescent="0.25">
      <c r="A27" s="67" t="s">
        <v>40</v>
      </c>
      <c r="B27" s="60"/>
      <c r="C27" s="64"/>
      <c r="D27" s="68"/>
      <c r="E27" s="66"/>
      <c r="F27" s="66"/>
      <c r="G27" s="66"/>
      <c r="H27" s="66"/>
      <c r="I27" s="64"/>
    </row>
    <row r="28" spans="1:11" x14ac:dyDescent="0.25">
      <c r="A28" s="69"/>
      <c r="B28" s="70"/>
      <c r="C28" s="64">
        <v>0</v>
      </c>
      <c r="D28" s="65">
        <v>0</v>
      </c>
      <c r="E28" s="65">
        <v>0</v>
      </c>
      <c r="F28" s="65">
        <v>0</v>
      </c>
      <c r="G28" s="65"/>
      <c r="H28" s="65"/>
      <c r="I28" s="65"/>
    </row>
    <row r="29" spans="1:11" x14ac:dyDescent="0.25">
      <c r="A29" s="69"/>
      <c r="B29" s="70"/>
      <c r="C29" s="64"/>
      <c r="D29" s="65"/>
      <c r="E29" s="65"/>
      <c r="F29" s="65"/>
      <c r="G29" s="65"/>
      <c r="H29" s="65"/>
      <c r="I29" s="65"/>
    </row>
    <row r="30" spans="1:11" x14ac:dyDescent="0.25">
      <c r="A30" s="69"/>
      <c r="B30" s="70"/>
      <c r="C30" s="64"/>
      <c r="D30" s="65"/>
      <c r="E30" s="65"/>
      <c r="F30" s="65"/>
      <c r="G30" s="65"/>
      <c r="H30" s="65"/>
      <c r="I30" s="65"/>
    </row>
    <row r="31" spans="1:11" x14ac:dyDescent="0.25">
      <c r="A31" s="59" t="s">
        <v>41</v>
      </c>
      <c r="B31" s="60"/>
      <c r="C31" s="64">
        <f t="shared" ref="C31:I31" si="1">SUM(C28:C30)</f>
        <v>0</v>
      </c>
      <c r="D31" s="64">
        <f t="shared" si="1"/>
        <v>0</v>
      </c>
      <c r="E31" s="64">
        <f t="shared" si="1"/>
        <v>0</v>
      </c>
      <c r="F31" s="64">
        <f t="shared" si="1"/>
        <v>0</v>
      </c>
      <c r="G31" s="64">
        <f t="shared" si="1"/>
        <v>0</v>
      </c>
      <c r="H31" s="64">
        <f t="shared" si="1"/>
        <v>0</v>
      </c>
      <c r="I31" s="64">
        <f t="shared" si="1"/>
        <v>0</v>
      </c>
    </row>
    <row r="32" spans="1:11" x14ac:dyDescent="0.25">
      <c r="A32" s="59"/>
      <c r="B32" s="60"/>
      <c r="C32" s="64"/>
      <c r="D32" s="65"/>
      <c r="E32" s="65"/>
      <c r="F32" s="65"/>
      <c r="G32" s="65"/>
      <c r="H32" s="65"/>
      <c r="I32" s="65"/>
    </row>
    <row r="33" spans="1:9" x14ac:dyDescent="0.25">
      <c r="A33" s="59" t="s">
        <v>42</v>
      </c>
      <c r="B33" s="60"/>
      <c r="C33" s="64">
        <f>+C22+C23-C24+C31</f>
        <v>0</v>
      </c>
      <c r="D33" s="64">
        <f t="shared" ref="D33:I33" si="2">+D22+D23-D24+D31</f>
        <v>0</v>
      </c>
      <c r="E33" s="64">
        <f>+E22+E23-E24+E31</f>
        <v>0</v>
      </c>
      <c r="F33" s="64">
        <f t="shared" si="2"/>
        <v>0</v>
      </c>
      <c r="G33" s="64">
        <f>+G22+G23-G24+G31</f>
        <v>0</v>
      </c>
      <c r="H33" s="64">
        <f>+H22+H23-H24+H31</f>
        <v>0</v>
      </c>
      <c r="I33" s="64">
        <f t="shared" si="2"/>
        <v>0</v>
      </c>
    </row>
    <row r="34" spans="1:9" x14ac:dyDescent="0.25">
      <c r="A34" s="69"/>
      <c r="B34" s="70"/>
      <c r="C34" s="71"/>
      <c r="D34" s="72"/>
      <c r="E34" s="72"/>
      <c r="F34" s="65"/>
      <c r="G34" s="65"/>
      <c r="H34" s="65"/>
      <c r="I34" s="65"/>
    </row>
    <row r="35" spans="1:9" x14ac:dyDescent="0.25">
      <c r="A35" s="59" t="s">
        <v>43</v>
      </c>
      <c r="B35" s="60"/>
      <c r="C35" s="71"/>
      <c r="D35" s="72"/>
      <c r="E35" s="72"/>
      <c r="F35" s="65"/>
      <c r="G35" s="65">
        <v>0</v>
      </c>
      <c r="H35" s="65">
        <v>0</v>
      </c>
      <c r="I35" s="65">
        <v>0</v>
      </c>
    </row>
    <row r="36" spans="1:9" x14ac:dyDescent="0.25">
      <c r="A36" s="69"/>
      <c r="B36" s="70"/>
      <c r="C36" s="71"/>
      <c r="D36" s="72"/>
      <c r="E36" s="72"/>
      <c r="F36" s="65"/>
      <c r="G36" s="65"/>
      <c r="H36" s="65"/>
      <c r="I36" s="65"/>
    </row>
    <row r="37" spans="1:9" x14ac:dyDescent="0.25">
      <c r="A37" s="59" t="s">
        <v>44</v>
      </c>
      <c r="B37" s="73"/>
      <c r="C37" s="74">
        <f>C33-C35</f>
        <v>0</v>
      </c>
      <c r="D37" s="74">
        <f t="shared" ref="D37:I37" si="3">D33-D35</f>
        <v>0</v>
      </c>
      <c r="E37" s="74">
        <f t="shared" si="3"/>
        <v>0</v>
      </c>
      <c r="F37" s="75">
        <f t="shared" si="3"/>
        <v>0</v>
      </c>
      <c r="G37" s="75">
        <f t="shared" si="3"/>
        <v>0</v>
      </c>
      <c r="H37" s="75">
        <f t="shared" si="3"/>
        <v>0</v>
      </c>
      <c r="I37" s="75">
        <f t="shared" si="3"/>
        <v>0</v>
      </c>
    </row>
    <row r="38" spans="1:9" x14ac:dyDescent="0.25">
      <c r="A38" s="76"/>
      <c r="B38" s="76"/>
      <c r="C38" s="77"/>
      <c r="D38" s="77"/>
      <c r="E38" s="77"/>
      <c r="F38" s="77"/>
      <c r="G38" s="77"/>
      <c r="H38" s="77"/>
      <c r="I38" s="77"/>
    </row>
    <row r="39" spans="1:9" x14ac:dyDescent="0.25">
      <c r="A39" s="78" t="s">
        <v>45</v>
      </c>
      <c r="B39" s="28"/>
      <c r="C39" s="79"/>
      <c r="D39" s="79"/>
      <c r="E39" s="79"/>
      <c r="F39" s="79"/>
      <c r="G39" s="79"/>
      <c r="H39" s="79"/>
      <c r="I39" s="79"/>
    </row>
    <row r="40" spans="1:9" x14ac:dyDescent="0.25">
      <c r="A40" s="80" t="s">
        <v>46</v>
      </c>
      <c r="B40" s="70"/>
      <c r="C40" s="72"/>
      <c r="D40" s="72"/>
      <c r="E40" s="72"/>
      <c r="F40" s="72"/>
      <c r="G40" s="72"/>
      <c r="H40" s="72"/>
      <c r="I40" s="72"/>
    </row>
    <row r="41" spans="1:9" x14ac:dyDescent="0.25">
      <c r="A41" s="59"/>
      <c r="B41" s="60"/>
      <c r="C41" s="65"/>
      <c r="D41" s="65"/>
      <c r="E41" s="65"/>
      <c r="F41" s="65"/>
      <c r="G41" s="65"/>
      <c r="H41" s="65"/>
      <c r="I41" s="65"/>
    </row>
    <row r="42" spans="1:9" x14ac:dyDescent="0.25">
      <c r="A42" s="59" t="s">
        <v>47</v>
      </c>
      <c r="B42" s="60"/>
      <c r="C42" s="65"/>
      <c r="D42" s="65"/>
      <c r="E42" s="65"/>
      <c r="F42" s="65"/>
      <c r="G42" s="65"/>
      <c r="H42" s="65"/>
      <c r="I42" s="65"/>
    </row>
    <row r="43" spans="1:9" x14ac:dyDescent="0.25">
      <c r="A43" s="59"/>
      <c r="B43" s="60"/>
      <c r="C43" s="65"/>
      <c r="D43" s="65"/>
      <c r="E43" s="65"/>
      <c r="F43" s="65"/>
      <c r="G43" s="65"/>
      <c r="H43" s="65"/>
      <c r="I43" s="65"/>
    </row>
    <row r="44" spans="1:9" x14ac:dyDescent="0.25">
      <c r="A44" s="112" t="s">
        <v>48</v>
      </c>
      <c r="B44" s="73"/>
      <c r="C44" s="65"/>
      <c r="D44" s="65"/>
      <c r="E44" s="65"/>
      <c r="F44" s="65"/>
      <c r="G44" s="65"/>
      <c r="H44" s="65"/>
      <c r="I44" s="65"/>
    </row>
    <row r="45" spans="1:9" x14ac:dyDescent="0.25">
      <c r="A45" s="113" t="s">
        <v>49</v>
      </c>
      <c r="B45" s="114"/>
      <c r="C45" s="65"/>
      <c r="D45" s="65"/>
      <c r="E45" s="65"/>
      <c r="F45" s="65"/>
      <c r="G45" s="65"/>
      <c r="H45" s="65"/>
      <c r="I45" s="65"/>
    </row>
    <row r="46" spans="1:9" x14ac:dyDescent="0.25">
      <c r="A46" s="6"/>
      <c r="B46" s="6"/>
      <c r="C46" s="6"/>
      <c r="D46" s="6"/>
      <c r="E46" s="6"/>
      <c r="F46" s="6"/>
      <c r="G46" s="6"/>
      <c r="H46" s="6"/>
      <c r="I46" s="6"/>
    </row>
    <row r="47" spans="1:9" x14ac:dyDescent="0.25">
      <c r="A47" s="6"/>
      <c r="B47" s="6"/>
      <c r="C47" s="6"/>
      <c r="D47" s="6"/>
      <c r="E47" s="6"/>
      <c r="F47" s="6"/>
      <c r="G47" s="6"/>
      <c r="H47" s="6"/>
      <c r="I47" s="6"/>
    </row>
  </sheetData>
  <sheetProtection selectLockedCells="1"/>
  <mergeCells count="1">
    <mergeCell ref="A18:I18"/>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8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93CB88-9DBF-453C-902A-E53833D24009}">
  <sheetPr>
    <pageSetUpPr fitToPage="1"/>
  </sheetPr>
  <dimension ref="A1:I47"/>
  <sheetViews>
    <sheetView zoomScaleNormal="100" workbookViewId="0">
      <selection activeCell="H23" sqref="H23"/>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6" t="s">
        <v>518</v>
      </c>
      <c r="I2" s="28"/>
    </row>
    <row r="3" spans="1:9" x14ac:dyDescent="0.25">
      <c r="A3" s="6" t="s">
        <v>4</v>
      </c>
      <c r="B3" s="28" t="s">
        <v>136</v>
      </c>
      <c r="C3" s="28"/>
      <c r="D3" s="28"/>
      <c r="E3" s="7"/>
      <c r="F3" s="6"/>
      <c r="G3" s="57" t="s">
        <v>6</v>
      </c>
      <c r="H3" s="27" t="s">
        <v>493</v>
      </c>
      <c r="I3" s="29"/>
    </row>
    <row r="4" spans="1:9" x14ac:dyDescent="0.25">
      <c r="A4" s="6" t="s">
        <v>8</v>
      </c>
      <c r="B4" s="28" t="s">
        <v>646</v>
      </c>
      <c r="C4" s="28"/>
      <c r="D4" s="28"/>
      <c r="E4" s="7"/>
      <c r="F4" s="6"/>
      <c r="G4" s="57" t="s">
        <v>10</v>
      </c>
      <c r="H4" s="28" t="s">
        <v>11</v>
      </c>
      <c r="I4" s="28"/>
    </row>
    <row r="5" spans="1:9" x14ac:dyDescent="0.25">
      <c r="A5" s="6" t="s">
        <v>12</v>
      </c>
      <c r="B5" s="28" t="s">
        <v>92</v>
      </c>
      <c r="C5" s="29"/>
      <c r="D5" s="29"/>
      <c r="E5" s="7"/>
      <c r="F5" s="6"/>
      <c r="G5" s="57" t="s">
        <v>14</v>
      </c>
      <c r="H5" s="29" t="s">
        <v>564</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45" t="s">
        <v>565</v>
      </c>
      <c r="B9" s="6"/>
      <c r="C9" s="7"/>
      <c r="D9" s="7"/>
      <c r="E9" s="7"/>
      <c r="F9" s="7"/>
      <c r="G9" s="7"/>
      <c r="H9" s="7"/>
      <c r="I9" s="7"/>
    </row>
    <row r="10" spans="1:9" x14ac:dyDescent="0.25">
      <c r="A10" s="6" t="s">
        <v>18</v>
      </c>
      <c r="B10" s="6"/>
      <c r="C10" s="7"/>
      <c r="D10" s="7"/>
      <c r="E10" s="7"/>
      <c r="F10" s="7"/>
      <c r="G10" s="7"/>
      <c r="H10" s="7"/>
      <c r="I10" s="7"/>
    </row>
    <row r="11" spans="1:9" x14ac:dyDescent="0.25">
      <c r="A11" s="45" t="s">
        <v>490</v>
      </c>
      <c r="B11" s="6"/>
      <c r="C11" s="7"/>
      <c r="D11" s="7"/>
      <c r="E11" s="7"/>
      <c r="F11" s="7"/>
      <c r="G11" s="7"/>
      <c r="H11" s="7"/>
      <c r="I11" s="7"/>
    </row>
    <row r="12" spans="1:9" x14ac:dyDescent="0.25">
      <c r="A12" s="6" t="s">
        <v>20</v>
      </c>
      <c r="B12" s="6"/>
      <c r="C12" s="7"/>
      <c r="D12" s="7"/>
      <c r="E12" s="7"/>
      <c r="F12" s="7"/>
      <c r="G12" s="7"/>
      <c r="H12" s="7"/>
      <c r="I12" s="7"/>
    </row>
    <row r="13" spans="1:9" x14ac:dyDescent="0.25">
      <c r="A13" s="45" t="s">
        <v>566</v>
      </c>
      <c r="B13" s="6"/>
      <c r="C13" s="7"/>
      <c r="D13" s="7"/>
      <c r="E13" s="7"/>
      <c r="F13" s="7"/>
      <c r="G13" s="7"/>
      <c r="H13" s="7"/>
      <c r="I13" s="7"/>
    </row>
    <row r="14" spans="1:9" x14ac:dyDescent="0.25">
      <c r="A14" s="5" t="s">
        <v>22</v>
      </c>
      <c r="B14" s="6"/>
      <c r="C14" s="7"/>
      <c r="D14" s="7"/>
      <c r="E14" s="7"/>
      <c r="F14" s="7"/>
      <c r="G14" s="7"/>
      <c r="H14" s="7"/>
      <c r="I14" s="7"/>
    </row>
    <row r="15" spans="1:9" x14ac:dyDescent="0.25">
      <c r="A15" s="6"/>
      <c r="B15" s="6"/>
      <c r="C15" s="7"/>
      <c r="D15" s="7"/>
      <c r="E15" s="7"/>
      <c r="F15" s="7"/>
      <c r="G15" s="7"/>
      <c r="H15" s="7"/>
      <c r="I15" s="7"/>
    </row>
    <row r="16" spans="1:9" x14ac:dyDescent="0.25">
      <c r="A16" s="5" t="s">
        <v>23</v>
      </c>
      <c r="B16" s="6"/>
      <c r="C16" s="7"/>
      <c r="D16" s="7"/>
      <c r="E16" s="7"/>
      <c r="F16" s="7"/>
      <c r="G16" s="7"/>
      <c r="H16" s="7"/>
      <c r="I16" s="7"/>
    </row>
    <row r="17" spans="1:9" x14ac:dyDescent="0.25">
      <c r="A17" s="82" t="s">
        <v>517</v>
      </c>
      <c r="B17" s="7"/>
      <c r="C17" s="7"/>
      <c r="D17" s="7"/>
      <c r="E17" s="7"/>
      <c r="F17" s="7"/>
      <c r="G17" s="7"/>
      <c r="H17" s="7"/>
      <c r="I17" s="7"/>
    </row>
    <row r="18" spans="1:9" ht="13" x14ac:dyDescent="0.3">
      <c r="A18" s="119" t="s">
        <v>25</v>
      </c>
      <c r="B18" s="120"/>
      <c r="C18" s="120"/>
      <c r="D18" s="120"/>
      <c r="E18" s="120"/>
      <c r="F18" s="120"/>
      <c r="G18" s="120"/>
      <c r="H18" s="120"/>
      <c r="I18" s="121"/>
    </row>
    <row r="19" spans="1:9" x14ac:dyDescent="0.25">
      <c r="A19" s="59"/>
      <c r="B19" s="60"/>
      <c r="C19" s="61" t="s">
        <v>26</v>
      </c>
      <c r="D19" s="61" t="s">
        <v>27</v>
      </c>
      <c r="E19" s="61" t="s">
        <v>28</v>
      </c>
      <c r="F19" s="61" t="s">
        <v>29</v>
      </c>
      <c r="G19" s="61" t="s">
        <v>30</v>
      </c>
      <c r="H19" s="61" t="s">
        <v>31</v>
      </c>
      <c r="I19" s="61" t="s">
        <v>32</v>
      </c>
    </row>
    <row r="20" spans="1:9" x14ac:dyDescent="0.25">
      <c r="A20" s="59"/>
      <c r="B20" s="60"/>
      <c r="C20" s="62" t="s">
        <v>33</v>
      </c>
      <c r="D20" s="63" t="s">
        <v>33</v>
      </c>
      <c r="E20" s="62" t="s">
        <v>33</v>
      </c>
      <c r="F20" s="62" t="s">
        <v>33</v>
      </c>
      <c r="G20" s="62" t="s">
        <v>34</v>
      </c>
      <c r="H20" s="62" t="s">
        <v>34</v>
      </c>
      <c r="I20" s="62" t="s">
        <v>34</v>
      </c>
    </row>
    <row r="21" spans="1:9" x14ac:dyDescent="0.25">
      <c r="A21" s="59" t="s">
        <v>35</v>
      </c>
      <c r="B21" s="60"/>
      <c r="C21" s="64"/>
      <c r="D21" s="65"/>
      <c r="E21" s="65"/>
      <c r="F21" s="65">
        <v>85000</v>
      </c>
      <c r="G21" s="65"/>
      <c r="H21" s="65">
        <v>0</v>
      </c>
      <c r="I21" s="65">
        <v>0</v>
      </c>
    </row>
    <row r="22" spans="1:9" x14ac:dyDescent="0.25">
      <c r="A22" s="59" t="s">
        <v>36</v>
      </c>
      <c r="B22" s="60"/>
      <c r="C22" s="64"/>
      <c r="D22" s="65">
        <f t="shared" ref="D22:I22" si="0">C33</f>
        <v>0</v>
      </c>
      <c r="E22" s="65">
        <f t="shared" si="0"/>
        <v>0</v>
      </c>
      <c r="F22" s="65">
        <f t="shared" si="0"/>
        <v>0</v>
      </c>
      <c r="G22" s="65">
        <f t="shared" si="0"/>
        <v>0</v>
      </c>
      <c r="H22" s="65">
        <f t="shared" si="0"/>
        <v>0</v>
      </c>
      <c r="I22" s="65">
        <f t="shared" si="0"/>
        <v>0</v>
      </c>
    </row>
    <row r="23" spans="1:9" x14ac:dyDescent="0.25">
      <c r="A23" s="59" t="s">
        <v>37</v>
      </c>
      <c r="B23" s="60"/>
      <c r="C23" s="64"/>
      <c r="D23" s="65"/>
      <c r="E23" s="65"/>
      <c r="F23" s="65">
        <v>0</v>
      </c>
      <c r="G23" s="65">
        <v>85000</v>
      </c>
      <c r="H23" s="65">
        <v>0</v>
      </c>
      <c r="I23" s="65">
        <v>0</v>
      </c>
    </row>
    <row r="24" spans="1:9" x14ac:dyDescent="0.25">
      <c r="A24" s="59" t="s">
        <v>38</v>
      </c>
      <c r="B24" s="60"/>
      <c r="C24" s="64"/>
      <c r="D24" s="65"/>
      <c r="E24" s="65"/>
      <c r="F24" s="64">
        <v>0</v>
      </c>
      <c r="G24" s="65">
        <v>85000</v>
      </c>
      <c r="H24" s="65">
        <v>0</v>
      </c>
      <c r="I24" s="65">
        <v>0</v>
      </c>
    </row>
    <row r="25" spans="1:9" x14ac:dyDescent="0.25">
      <c r="A25" s="59"/>
      <c r="B25" s="60"/>
      <c r="C25" s="64"/>
      <c r="D25" s="65"/>
      <c r="E25" s="65"/>
      <c r="F25" s="65"/>
      <c r="G25" s="65"/>
      <c r="H25" s="65"/>
      <c r="I25" s="65"/>
    </row>
    <row r="26" spans="1:9" x14ac:dyDescent="0.25">
      <c r="A26" s="59" t="s">
        <v>39</v>
      </c>
      <c r="B26" s="29"/>
      <c r="C26" s="66"/>
      <c r="D26" s="66"/>
      <c r="E26" s="66"/>
      <c r="F26" s="66"/>
      <c r="G26" s="66"/>
      <c r="H26" s="66"/>
      <c r="I26" s="64"/>
    </row>
    <row r="27" spans="1:9" x14ac:dyDescent="0.25">
      <c r="A27" s="67" t="s">
        <v>40</v>
      </c>
      <c r="B27" s="60"/>
      <c r="C27" s="64"/>
      <c r="D27" s="68"/>
      <c r="E27" s="66"/>
      <c r="F27" s="66"/>
      <c r="G27" s="66"/>
      <c r="H27" s="66"/>
      <c r="I27" s="64"/>
    </row>
    <row r="28" spans="1:9" x14ac:dyDescent="0.25">
      <c r="A28" s="69"/>
      <c r="B28" s="70"/>
      <c r="C28" s="64"/>
      <c r="D28" s="65"/>
      <c r="E28" s="65">
        <v>0</v>
      </c>
      <c r="F28" s="65"/>
      <c r="G28" s="65"/>
      <c r="H28" s="65"/>
      <c r="I28" s="65"/>
    </row>
    <row r="29" spans="1:9" x14ac:dyDescent="0.25">
      <c r="A29" s="69"/>
      <c r="B29" s="70"/>
      <c r="C29" s="64"/>
      <c r="D29" s="65"/>
      <c r="E29" s="65"/>
      <c r="F29" s="65"/>
      <c r="G29" s="65"/>
      <c r="H29" s="65"/>
      <c r="I29" s="65"/>
    </row>
    <row r="30" spans="1:9" x14ac:dyDescent="0.25">
      <c r="A30" s="69"/>
      <c r="B30" s="70"/>
      <c r="C30" s="64"/>
      <c r="D30" s="65"/>
      <c r="E30" s="65"/>
      <c r="F30" s="65"/>
      <c r="G30" s="65"/>
      <c r="H30" s="65"/>
      <c r="I30" s="65"/>
    </row>
    <row r="31" spans="1:9" x14ac:dyDescent="0.25">
      <c r="A31" s="59" t="s">
        <v>41</v>
      </c>
      <c r="B31" s="60"/>
      <c r="C31" s="64">
        <f t="shared" ref="C31:I31" si="1">SUM(C28:C30)</f>
        <v>0</v>
      </c>
      <c r="D31" s="64">
        <f t="shared" si="1"/>
        <v>0</v>
      </c>
      <c r="E31" s="64">
        <f t="shared" si="1"/>
        <v>0</v>
      </c>
      <c r="F31" s="64">
        <f t="shared" si="1"/>
        <v>0</v>
      </c>
      <c r="G31" s="64">
        <f t="shared" si="1"/>
        <v>0</v>
      </c>
      <c r="H31" s="64">
        <f t="shared" si="1"/>
        <v>0</v>
      </c>
      <c r="I31" s="64">
        <f t="shared" si="1"/>
        <v>0</v>
      </c>
    </row>
    <row r="32" spans="1:9" x14ac:dyDescent="0.25">
      <c r="A32" s="59"/>
      <c r="B32" s="60"/>
      <c r="C32" s="64"/>
      <c r="D32" s="65"/>
      <c r="E32" s="65"/>
      <c r="F32" s="65"/>
      <c r="G32" s="65"/>
      <c r="H32" s="65"/>
      <c r="I32" s="65"/>
    </row>
    <row r="33" spans="1:9" x14ac:dyDescent="0.25">
      <c r="A33" s="59" t="s">
        <v>42</v>
      </c>
      <c r="B33" s="60"/>
      <c r="C33" s="64">
        <f>+C22+C23-C24+C31</f>
        <v>0</v>
      </c>
      <c r="D33" s="64">
        <f t="shared" ref="D33:I33" si="2">+D22+D23-D24+D31</f>
        <v>0</v>
      </c>
      <c r="E33" s="64">
        <f>+E22+E23-E24+E31</f>
        <v>0</v>
      </c>
      <c r="F33" s="64">
        <f t="shared" si="2"/>
        <v>0</v>
      </c>
      <c r="G33" s="64">
        <f>+G22+G23-G24+G31</f>
        <v>0</v>
      </c>
      <c r="H33" s="64">
        <f>+H22+H23-H24+H31</f>
        <v>0</v>
      </c>
      <c r="I33" s="64">
        <f t="shared" si="2"/>
        <v>0</v>
      </c>
    </row>
    <row r="34" spans="1:9" x14ac:dyDescent="0.25">
      <c r="A34" s="69"/>
      <c r="B34" s="70"/>
      <c r="C34" s="71"/>
      <c r="D34" s="72"/>
      <c r="E34" s="72"/>
      <c r="F34" s="65"/>
      <c r="G34" s="65"/>
      <c r="H34" s="65"/>
      <c r="I34" s="65"/>
    </row>
    <row r="35" spans="1:9" x14ac:dyDescent="0.25">
      <c r="A35" s="59" t="s">
        <v>43</v>
      </c>
      <c r="B35" s="60"/>
      <c r="C35" s="71"/>
      <c r="D35" s="72"/>
      <c r="E35" s="72"/>
      <c r="F35" s="65">
        <v>81772</v>
      </c>
      <c r="G35" s="65">
        <v>0</v>
      </c>
      <c r="H35" s="65">
        <v>0</v>
      </c>
      <c r="I35" s="65">
        <v>0</v>
      </c>
    </row>
    <row r="36" spans="1:9" x14ac:dyDescent="0.25">
      <c r="A36" s="69"/>
      <c r="B36" s="70"/>
      <c r="C36" s="71"/>
      <c r="D36" s="72"/>
      <c r="E36" s="72"/>
      <c r="F36" s="65"/>
      <c r="G36" s="65"/>
      <c r="H36" s="65"/>
      <c r="I36" s="65"/>
    </row>
    <row r="37" spans="1:9" x14ac:dyDescent="0.25">
      <c r="A37" s="59" t="s">
        <v>44</v>
      </c>
      <c r="B37" s="73"/>
      <c r="C37" s="74">
        <f>C33-C35</f>
        <v>0</v>
      </c>
      <c r="D37" s="74">
        <f t="shared" ref="D37:I37" si="3">D33-D35</f>
        <v>0</v>
      </c>
      <c r="E37" s="74">
        <f t="shared" si="3"/>
        <v>0</v>
      </c>
      <c r="F37" s="75">
        <f t="shared" si="3"/>
        <v>-81772</v>
      </c>
      <c r="G37" s="75">
        <f t="shared" si="3"/>
        <v>0</v>
      </c>
      <c r="H37" s="75">
        <f t="shared" si="3"/>
        <v>0</v>
      </c>
      <c r="I37" s="75">
        <f t="shared" si="3"/>
        <v>0</v>
      </c>
    </row>
    <row r="38" spans="1:9" x14ac:dyDescent="0.25">
      <c r="A38" s="76"/>
      <c r="B38" s="76"/>
      <c r="C38" s="77"/>
      <c r="D38" s="77"/>
      <c r="E38" s="77"/>
      <c r="F38" s="77"/>
      <c r="G38" s="77"/>
      <c r="H38" s="77"/>
      <c r="I38" s="77"/>
    </row>
    <row r="39" spans="1:9" x14ac:dyDescent="0.25">
      <c r="A39" s="78" t="s">
        <v>45</v>
      </c>
      <c r="B39" s="28"/>
      <c r="C39" s="79"/>
      <c r="D39" s="79"/>
      <c r="E39" s="79"/>
      <c r="F39" s="79"/>
      <c r="G39" s="79"/>
      <c r="H39" s="79"/>
      <c r="I39" s="79"/>
    </row>
    <row r="40" spans="1:9" x14ac:dyDescent="0.25">
      <c r="A40" s="80" t="s">
        <v>46</v>
      </c>
      <c r="B40" s="70"/>
      <c r="C40" s="72"/>
      <c r="D40" s="72"/>
      <c r="E40" s="72"/>
      <c r="F40" s="72"/>
      <c r="G40" s="72"/>
      <c r="H40" s="72"/>
      <c r="I40" s="72"/>
    </row>
    <row r="41" spans="1:9" x14ac:dyDescent="0.25">
      <c r="A41" s="59"/>
      <c r="B41" s="60"/>
      <c r="C41" s="65"/>
      <c r="D41" s="65"/>
      <c r="E41" s="65"/>
      <c r="F41" s="65"/>
      <c r="G41" s="65"/>
      <c r="H41" s="65"/>
      <c r="I41" s="65"/>
    </row>
    <row r="42" spans="1:9" x14ac:dyDescent="0.25">
      <c r="A42" s="59" t="s">
        <v>47</v>
      </c>
      <c r="B42" s="60"/>
      <c r="C42" s="65"/>
      <c r="D42" s="65"/>
      <c r="E42" s="65"/>
      <c r="F42" s="65"/>
      <c r="G42" s="65"/>
      <c r="H42" s="65"/>
      <c r="I42" s="65"/>
    </row>
    <row r="43" spans="1:9" x14ac:dyDescent="0.25">
      <c r="A43" s="59"/>
      <c r="B43" s="60"/>
      <c r="C43" s="65"/>
      <c r="D43" s="65"/>
      <c r="E43" s="65"/>
      <c r="F43" s="65"/>
      <c r="G43" s="65"/>
      <c r="H43" s="65"/>
      <c r="I43" s="65"/>
    </row>
    <row r="44" spans="1:9" x14ac:dyDescent="0.25">
      <c r="A44" s="112" t="s">
        <v>48</v>
      </c>
      <c r="B44" s="73"/>
      <c r="C44" s="65"/>
      <c r="D44" s="65"/>
      <c r="E44" s="65"/>
      <c r="F44" s="65"/>
      <c r="G44" s="65"/>
      <c r="H44" s="65"/>
      <c r="I44" s="65"/>
    </row>
    <row r="45" spans="1:9" x14ac:dyDescent="0.25">
      <c r="A45" s="113" t="s">
        <v>49</v>
      </c>
      <c r="B45" s="114"/>
      <c r="C45" s="65"/>
      <c r="D45" s="65"/>
      <c r="E45" s="65"/>
      <c r="F45" s="65"/>
      <c r="G45" s="65"/>
      <c r="H45" s="65"/>
      <c r="I45" s="65"/>
    </row>
    <row r="46" spans="1:9" x14ac:dyDescent="0.25">
      <c r="A46" s="6"/>
      <c r="B46" s="6"/>
      <c r="C46" s="6"/>
      <c r="D46" s="6"/>
      <c r="E46" s="6"/>
      <c r="F46" s="6"/>
      <c r="G46" s="6"/>
      <c r="H46" s="6"/>
      <c r="I46" s="6"/>
    </row>
    <row r="47" spans="1:9" x14ac:dyDescent="0.25">
      <c r="A47" s="6"/>
      <c r="B47" s="6"/>
      <c r="C47" s="6"/>
      <c r="D47" s="6"/>
      <c r="E47" s="6"/>
      <c r="F47" s="6"/>
      <c r="G47" s="6"/>
      <c r="H47" s="6"/>
      <c r="I47" s="6"/>
    </row>
  </sheetData>
  <sheetProtection selectLockedCells="1"/>
  <mergeCells count="1">
    <mergeCell ref="A18:I18"/>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8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7CBB85-CFC6-4166-8B2E-55D4277E7875}">
  <sheetPr>
    <pageSetUpPr fitToPage="1"/>
  </sheetPr>
  <dimension ref="A1:I47"/>
  <sheetViews>
    <sheetView zoomScaleNormal="100" workbookViewId="0">
      <selection activeCell="B4" sqref="B4"/>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6" t="s">
        <v>492</v>
      </c>
      <c r="I2" s="28"/>
    </row>
    <row r="3" spans="1:9" x14ac:dyDescent="0.25">
      <c r="A3" s="6" t="s">
        <v>4</v>
      </c>
      <c r="B3" s="28" t="s">
        <v>136</v>
      </c>
      <c r="C3" s="28"/>
      <c r="D3" s="28"/>
      <c r="E3" s="7"/>
      <c r="F3" s="6"/>
      <c r="G3" s="57" t="s">
        <v>6</v>
      </c>
      <c r="H3" s="27" t="s">
        <v>493</v>
      </c>
      <c r="I3" s="29"/>
    </row>
    <row r="4" spans="1:9" x14ac:dyDescent="0.25">
      <c r="A4" s="6" t="s">
        <v>8</v>
      </c>
      <c r="B4" s="28" t="s">
        <v>647</v>
      </c>
      <c r="C4" s="28"/>
      <c r="D4" s="28"/>
      <c r="E4" s="7"/>
      <c r="F4" s="6"/>
      <c r="G4" s="57" t="s">
        <v>10</v>
      </c>
      <c r="H4" s="28" t="s">
        <v>11</v>
      </c>
      <c r="I4" s="28"/>
    </row>
    <row r="5" spans="1:9" x14ac:dyDescent="0.25">
      <c r="A5" s="6" t="s">
        <v>12</v>
      </c>
      <c r="B5" s="28" t="s">
        <v>92</v>
      </c>
      <c r="C5" s="29"/>
      <c r="D5" s="29"/>
      <c r="E5" s="7"/>
      <c r="F5" s="6"/>
      <c r="G5" s="57" t="s">
        <v>14</v>
      </c>
      <c r="H5" s="29" t="s">
        <v>567</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45" t="s">
        <v>568</v>
      </c>
      <c r="B9" s="6"/>
      <c r="C9" s="7"/>
      <c r="D9" s="7"/>
      <c r="E9" s="7"/>
      <c r="F9" s="7"/>
      <c r="G9" s="7"/>
      <c r="H9" s="7"/>
      <c r="I9" s="7"/>
    </row>
    <row r="10" spans="1:9" x14ac:dyDescent="0.25">
      <c r="A10" s="6" t="s">
        <v>18</v>
      </c>
      <c r="B10" s="6"/>
      <c r="C10" s="7"/>
      <c r="D10" s="7"/>
      <c r="E10" s="7"/>
      <c r="F10" s="7"/>
      <c r="G10" s="7"/>
      <c r="H10" s="7"/>
      <c r="I10" s="7"/>
    </row>
    <row r="11" spans="1:9" x14ac:dyDescent="0.25">
      <c r="A11" s="45" t="s">
        <v>490</v>
      </c>
      <c r="B11" s="6"/>
      <c r="C11" s="7"/>
      <c r="D11" s="7"/>
      <c r="E11" s="7"/>
      <c r="F11" s="7"/>
      <c r="G11" s="7"/>
      <c r="H11" s="7"/>
      <c r="I11" s="7"/>
    </row>
    <row r="12" spans="1:9" x14ac:dyDescent="0.25">
      <c r="A12" s="6" t="s">
        <v>20</v>
      </c>
      <c r="B12" s="6"/>
      <c r="C12" s="7"/>
      <c r="D12" s="7"/>
      <c r="E12" s="7"/>
      <c r="F12" s="7"/>
      <c r="G12" s="7"/>
      <c r="H12" s="7"/>
      <c r="I12" s="7"/>
    </row>
    <row r="13" spans="1:9" x14ac:dyDescent="0.25">
      <c r="A13" s="45" t="s">
        <v>569</v>
      </c>
      <c r="B13" s="6"/>
      <c r="C13" s="7"/>
      <c r="D13" s="7"/>
      <c r="E13" s="7"/>
      <c r="F13" s="7"/>
      <c r="G13" s="7"/>
      <c r="H13" s="7"/>
      <c r="I13" s="7"/>
    </row>
    <row r="14" spans="1:9" x14ac:dyDescent="0.25">
      <c r="A14" s="5" t="s">
        <v>22</v>
      </c>
      <c r="B14" s="6"/>
      <c r="C14" s="7"/>
      <c r="D14" s="7"/>
      <c r="E14" s="7"/>
      <c r="F14" s="7"/>
      <c r="G14" s="7"/>
      <c r="H14" s="7"/>
      <c r="I14" s="7"/>
    </row>
    <row r="15" spans="1:9" x14ac:dyDescent="0.25">
      <c r="A15" s="6"/>
      <c r="B15" s="6"/>
      <c r="C15" s="7"/>
      <c r="D15" s="7"/>
      <c r="E15" s="7"/>
      <c r="F15" s="7"/>
      <c r="G15" s="7"/>
      <c r="H15" s="7"/>
      <c r="I15" s="7"/>
    </row>
    <row r="16" spans="1:9" x14ac:dyDescent="0.25">
      <c r="A16" s="5" t="s">
        <v>23</v>
      </c>
      <c r="B16" s="6"/>
      <c r="C16" s="7"/>
      <c r="D16" s="7"/>
      <c r="E16" s="7"/>
      <c r="F16" s="7"/>
      <c r="G16" s="7"/>
      <c r="H16" s="7"/>
      <c r="I16" s="7"/>
    </row>
    <row r="17" spans="1:9" x14ac:dyDescent="0.25">
      <c r="A17" s="82" t="s">
        <v>517</v>
      </c>
      <c r="B17" s="7"/>
      <c r="C17" s="7"/>
      <c r="D17" s="7"/>
      <c r="E17" s="7"/>
      <c r="F17" s="7"/>
      <c r="G17" s="7"/>
      <c r="H17" s="7"/>
      <c r="I17" s="7"/>
    </row>
    <row r="18" spans="1:9" ht="13" x14ac:dyDescent="0.3">
      <c r="A18" s="119" t="s">
        <v>25</v>
      </c>
      <c r="B18" s="120"/>
      <c r="C18" s="120"/>
      <c r="D18" s="120"/>
      <c r="E18" s="120"/>
      <c r="F18" s="120"/>
      <c r="G18" s="120"/>
      <c r="H18" s="120"/>
      <c r="I18" s="121"/>
    </row>
    <row r="19" spans="1:9" x14ac:dyDescent="0.25">
      <c r="A19" s="59"/>
      <c r="B19" s="60"/>
      <c r="C19" s="61" t="s">
        <v>26</v>
      </c>
      <c r="D19" s="61" t="s">
        <v>27</v>
      </c>
      <c r="E19" s="61" t="s">
        <v>28</v>
      </c>
      <c r="F19" s="61" t="s">
        <v>29</v>
      </c>
      <c r="G19" s="61" t="s">
        <v>30</v>
      </c>
      <c r="H19" s="61" t="s">
        <v>31</v>
      </c>
      <c r="I19" s="61" t="s">
        <v>32</v>
      </c>
    </row>
    <row r="20" spans="1:9" x14ac:dyDescent="0.25">
      <c r="A20" s="59"/>
      <c r="B20" s="60"/>
      <c r="C20" s="62" t="s">
        <v>33</v>
      </c>
      <c r="D20" s="63" t="s">
        <v>33</v>
      </c>
      <c r="E20" s="62" t="s">
        <v>33</v>
      </c>
      <c r="F20" s="62" t="s">
        <v>33</v>
      </c>
      <c r="G20" s="62" t="s">
        <v>34</v>
      </c>
      <c r="H20" s="62" t="s">
        <v>34</v>
      </c>
      <c r="I20" s="62" t="s">
        <v>34</v>
      </c>
    </row>
    <row r="21" spans="1:9" x14ac:dyDescent="0.25">
      <c r="A21" s="59" t="s">
        <v>35</v>
      </c>
      <c r="B21" s="60"/>
      <c r="C21" s="64"/>
      <c r="D21" s="65"/>
      <c r="E21" s="65"/>
      <c r="F21" s="65">
        <v>25000</v>
      </c>
      <c r="G21" s="65"/>
      <c r="H21" s="65">
        <v>0</v>
      </c>
      <c r="I21" s="65">
        <v>0</v>
      </c>
    </row>
    <row r="22" spans="1:9" x14ac:dyDescent="0.25">
      <c r="A22" s="59" t="s">
        <v>36</v>
      </c>
      <c r="B22" s="60"/>
      <c r="C22" s="64"/>
      <c r="D22" s="65">
        <f t="shared" ref="D22:I22" si="0">C33</f>
        <v>0</v>
      </c>
      <c r="E22" s="65">
        <f t="shared" si="0"/>
        <v>0</v>
      </c>
      <c r="F22" s="65">
        <f t="shared" si="0"/>
        <v>0</v>
      </c>
      <c r="G22" s="65">
        <f t="shared" si="0"/>
        <v>0</v>
      </c>
      <c r="H22" s="65">
        <f t="shared" si="0"/>
        <v>0</v>
      </c>
      <c r="I22" s="65">
        <f t="shared" si="0"/>
        <v>0</v>
      </c>
    </row>
    <row r="23" spans="1:9" x14ac:dyDescent="0.25">
      <c r="A23" s="59" t="s">
        <v>37</v>
      </c>
      <c r="B23" s="60"/>
      <c r="C23" s="64"/>
      <c r="D23" s="65"/>
      <c r="E23" s="65"/>
      <c r="F23" s="65">
        <v>0</v>
      </c>
      <c r="G23" s="65">
        <v>25000</v>
      </c>
      <c r="H23" s="65">
        <v>0</v>
      </c>
      <c r="I23" s="65">
        <v>0</v>
      </c>
    </row>
    <row r="24" spans="1:9" x14ac:dyDescent="0.25">
      <c r="A24" s="59" t="s">
        <v>38</v>
      </c>
      <c r="B24" s="60"/>
      <c r="C24" s="64"/>
      <c r="D24" s="65"/>
      <c r="E24" s="65"/>
      <c r="F24" s="64">
        <v>0</v>
      </c>
      <c r="G24" s="65">
        <v>25000</v>
      </c>
      <c r="H24" s="65">
        <v>0</v>
      </c>
      <c r="I24" s="65">
        <v>0</v>
      </c>
    </row>
    <row r="25" spans="1:9" x14ac:dyDescent="0.25">
      <c r="A25" s="59"/>
      <c r="B25" s="60"/>
      <c r="C25" s="64"/>
      <c r="D25" s="65"/>
      <c r="E25" s="65"/>
      <c r="F25" s="65"/>
      <c r="G25" s="65"/>
      <c r="H25" s="65"/>
      <c r="I25" s="65"/>
    </row>
    <row r="26" spans="1:9" x14ac:dyDescent="0.25">
      <c r="A26" s="59" t="s">
        <v>39</v>
      </c>
      <c r="B26" s="29"/>
      <c r="C26" s="66"/>
      <c r="D26" s="66"/>
      <c r="E26" s="66"/>
      <c r="F26" s="66"/>
      <c r="G26" s="66"/>
      <c r="H26" s="66"/>
      <c r="I26" s="64"/>
    </row>
    <row r="27" spans="1:9" x14ac:dyDescent="0.25">
      <c r="A27" s="67" t="s">
        <v>40</v>
      </c>
      <c r="B27" s="60"/>
      <c r="C27" s="64"/>
      <c r="D27" s="68"/>
      <c r="E27" s="66"/>
      <c r="F27" s="66"/>
      <c r="G27" s="66"/>
      <c r="H27" s="66"/>
      <c r="I27" s="64"/>
    </row>
    <row r="28" spans="1:9" x14ac:dyDescent="0.25">
      <c r="A28" s="69"/>
      <c r="B28" s="70"/>
      <c r="C28" s="64"/>
      <c r="D28" s="65"/>
      <c r="E28" s="65">
        <v>0</v>
      </c>
      <c r="F28" s="65"/>
      <c r="G28" s="65"/>
      <c r="H28" s="65"/>
      <c r="I28" s="65"/>
    </row>
    <row r="29" spans="1:9" x14ac:dyDescent="0.25">
      <c r="A29" s="69"/>
      <c r="B29" s="70"/>
      <c r="C29" s="64"/>
      <c r="D29" s="65"/>
      <c r="E29" s="65"/>
      <c r="F29" s="65"/>
      <c r="G29" s="65"/>
      <c r="H29" s="65"/>
      <c r="I29" s="65"/>
    </row>
    <row r="30" spans="1:9" x14ac:dyDescent="0.25">
      <c r="A30" s="69"/>
      <c r="B30" s="70"/>
      <c r="C30" s="64"/>
      <c r="D30" s="65"/>
      <c r="E30" s="65"/>
      <c r="F30" s="65"/>
      <c r="G30" s="65"/>
      <c r="H30" s="65"/>
      <c r="I30" s="65"/>
    </row>
    <row r="31" spans="1:9" x14ac:dyDescent="0.25">
      <c r="A31" s="59" t="s">
        <v>41</v>
      </c>
      <c r="B31" s="60"/>
      <c r="C31" s="64">
        <f t="shared" ref="C31:I31" si="1">SUM(C28:C30)</f>
        <v>0</v>
      </c>
      <c r="D31" s="64">
        <f t="shared" si="1"/>
        <v>0</v>
      </c>
      <c r="E31" s="64">
        <f t="shared" si="1"/>
        <v>0</v>
      </c>
      <c r="F31" s="64">
        <f t="shared" si="1"/>
        <v>0</v>
      </c>
      <c r="G31" s="64">
        <f t="shared" si="1"/>
        <v>0</v>
      </c>
      <c r="H31" s="64">
        <f t="shared" si="1"/>
        <v>0</v>
      </c>
      <c r="I31" s="64">
        <f t="shared" si="1"/>
        <v>0</v>
      </c>
    </row>
    <row r="32" spans="1:9" x14ac:dyDescent="0.25">
      <c r="A32" s="59"/>
      <c r="B32" s="60"/>
      <c r="C32" s="64"/>
      <c r="D32" s="65"/>
      <c r="E32" s="65"/>
      <c r="F32" s="65"/>
      <c r="G32" s="65"/>
      <c r="H32" s="65"/>
      <c r="I32" s="65"/>
    </row>
    <row r="33" spans="1:9" x14ac:dyDescent="0.25">
      <c r="A33" s="59" t="s">
        <v>42</v>
      </c>
      <c r="B33" s="60"/>
      <c r="C33" s="64">
        <f>+C22+C23-C24+C31</f>
        <v>0</v>
      </c>
      <c r="D33" s="64">
        <f t="shared" ref="D33:I33" si="2">+D22+D23-D24+D31</f>
        <v>0</v>
      </c>
      <c r="E33" s="64">
        <f>+E22+E23-E24+E31</f>
        <v>0</v>
      </c>
      <c r="F33" s="64">
        <f t="shared" si="2"/>
        <v>0</v>
      </c>
      <c r="G33" s="64">
        <f>+G22+G23-G24+G31</f>
        <v>0</v>
      </c>
      <c r="H33" s="64">
        <f>+H22+H23-H24+H31</f>
        <v>0</v>
      </c>
      <c r="I33" s="64">
        <f t="shared" si="2"/>
        <v>0</v>
      </c>
    </row>
    <row r="34" spans="1:9" x14ac:dyDescent="0.25">
      <c r="A34" s="69"/>
      <c r="B34" s="70"/>
      <c r="C34" s="71"/>
      <c r="D34" s="72"/>
      <c r="E34" s="72"/>
      <c r="F34" s="65"/>
      <c r="G34" s="65"/>
      <c r="H34" s="65"/>
      <c r="I34" s="65"/>
    </row>
    <row r="35" spans="1:9" x14ac:dyDescent="0.25">
      <c r="A35" s="59" t="s">
        <v>43</v>
      </c>
      <c r="B35" s="60"/>
      <c r="C35" s="71"/>
      <c r="D35" s="72"/>
      <c r="E35" s="72"/>
      <c r="F35" s="65">
        <v>24050</v>
      </c>
      <c r="G35" s="65">
        <v>0</v>
      </c>
      <c r="H35" s="65">
        <v>0</v>
      </c>
      <c r="I35" s="65">
        <v>0</v>
      </c>
    </row>
    <row r="36" spans="1:9" x14ac:dyDescent="0.25">
      <c r="A36" s="69"/>
      <c r="B36" s="70"/>
      <c r="C36" s="71"/>
      <c r="D36" s="72"/>
      <c r="E36" s="72"/>
      <c r="F36" s="65"/>
      <c r="G36" s="65"/>
      <c r="H36" s="65"/>
      <c r="I36" s="65"/>
    </row>
    <row r="37" spans="1:9" x14ac:dyDescent="0.25">
      <c r="A37" s="59" t="s">
        <v>44</v>
      </c>
      <c r="B37" s="73"/>
      <c r="C37" s="74">
        <f>C33-C35</f>
        <v>0</v>
      </c>
      <c r="D37" s="74">
        <f t="shared" ref="D37:I37" si="3">D33-D35</f>
        <v>0</v>
      </c>
      <c r="E37" s="74">
        <f t="shared" si="3"/>
        <v>0</v>
      </c>
      <c r="F37" s="75">
        <f t="shared" si="3"/>
        <v>-24050</v>
      </c>
      <c r="G37" s="75">
        <f t="shared" si="3"/>
        <v>0</v>
      </c>
      <c r="H37" s="75">
        <f t="shared" si="3"/>
        <v>0</v>
      </c>
      <c r="I37" s="75">
        <f t="shared" si="3"/>
        <v>0</v>
      </c>
    </row>
    <row r="38" spans="1:9" x14ac:dyDescent="0.25">
      <c r="A38" s="76"/>
      <c r="B38" s="76"/>
      <c r="C38" s="77"/>
      <c r="D38" s="77"/>
      <c r="E38" s="77"/>
      <c r="F38" s="77"/>
      <c r="G38" s="77"/>
      <c r="H38" s="77"/>
      <c r="I38" s="77"/>
    </row>
    <row r="39" spans="1:9" x14ac:dyDescent="0.25">
      <c r="A39" s="78" t="s">
        <v>45</v>
      </c>
      <c r="B39" s="28"/>
      <c r="C39" s="79"/>
      <c r="D39" s="79"/>
      <c r="E39" s="79"/>
      <c r="F39" s="79"/>
      <c r="G39" s="79"/>
      <c r="H39" s="79"/>
      <c r="I39" s="79"/>
    </row>
    <row r="40" spans="1:9" x14ac:dyDescent="0.25">
      <c r="A40" s="80" t="s">
        <v>46</v>
      </c>
      <c r="B40" s="70"/>
      <c r="C40" s="72"/>
      <c r="D40" s="72"/>
      <c r="E40" s="72"/>
      <c r="F40" s="72"/>
      <c r="G40" s="72"/>
      <c r="H40" s="72"/>
      <c r="I40" s="72"/>
    </row>
    <row r="41" spans="1:9" x14ac:dyDescent="0.25">
      <c r="A41" s="59"/>
      <c r="B41" s="60"/>
      <c r="C41" s="65"/>
      <c r="D41" s="65"/>
      <c r="E41" s="65"/>
      <c r="F41" s="65"/>
      <c r="G41" s="65"/>
      <c r="H41" s="65"/>
      <c r="I41" s="65"/>
    </row>
    <row r="42" spans="1:9" x14ac:dyDescent="0.25">
      <c r="A42" s="59" t="s">
        <v>47</v>
      </c>
      <c r="B42" s="60"/>
      <c r="C42" s="65"/>
      <c r="D42" s="65"/>
      <c r="E42" s="65"/>
      <c r="F42" s="65"/>
      <c r="G42" s="65"/>
      <c r="H42" s="65"/>
      <c r="I42" s="65"/>
    </row>
    <row r="43" spans="1:9" x14ac:dyDescent="0.25">
      <c r="A43" s="59"/>
      <c r="B43" s="60"/>
      <c r="C43" s="65"/>
      <c r="D43" s="65"/>
      <c r="E43" s="65"/>
      <c r="F43" s="65"/>
      <c r="G43" s="65"/>
      <c r="H43" s="65"/>
      <c r="I43" s="65"/>
    </row>
    <row r="44" spans="1:9" x14ac:dyDescent="0.25">
      <c r="A44" s="112" t="s">
        <v>48</v>
      </c>
      <c r="B44" s="73"/>
      <c r="C44" s="65"/>
      <c r="D44" s="65"/>
      <c r="E44" s="65"/>
      <c r="F44" s="65"/>
      <c r="G44" s="65"/>
      <c r="H44" s="65"/>
      <c r="I44" s="65"/>
    </row>
    <row r="45" spans="1:9" x14ac:dyDescent="0.25">
      <c r="A45" s="113" t="s">
        <v>49</v>
      </c>
      <c r="B45" s="114"/>
      <c r="C45" s="65"/>
      <c r="D45" s="65"/>
      <c r="E45" s="65"/>
      <c r="F45" s="65"/>
      <c r="G45" s="65"/>
      <c r="H45" s="65"/>
      <c r="I45" s="65"/>
    </row>
    <row r="46" spans="1:9" x14ac:dyDescent="0.25">
      <c r="A46" s="6"/>
      <c r="B46" s="6"/>
      <c r="C46" s="6"/>
      <c r="D46" s="6"/>
      <c r="E46" s="6"/>
      <c r="F46" s="6"/>
      <c r="G46" s="6"/>
      <c r="H46" s="6"/>
      <c r="I46" s="6"/>
    </row>
    <row r="47" spans="1:9" x14ac:dyDescent="0.25">
      <c r="A47" s="6"/>
      <c r="B47" s="6"/>
      <c r="C47" s="6"/>
      <c r="D47" s="6"/>
      <c r="E47" s="6"/>
      <c r="F47" s="6"/>
      <c r="G47" s="6"/>
      <c r="H47" s="6"/>
      <c r="I47" s="6"/>
    </row>
  </sheetData>
  <sheetProtection selectLockedCells="1"/>
  <mergeCells count="1">
    <mergeCell ref="A18:I18"/>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28C359-E105-44BD-B95A-53C5EEE8AA05}">
  <sheetPr>
    <pageSetUpPr fitToPage="1"/>
  </sheetPr>
  <dimension ref="A1:I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6" t="s">
        <v>60</v>
      </c>
      <c r="I2" s="28"/>
    </row>
    <row r="3" spans="1:9" x14ac:dyDescent="0.25">
      <c r="A3" s="6" t="s">
        <v>4</v>
      </c>
      <c r="B3" s="28" t="s">
        <v>5</v>
      </c>
      <c r="C3" s="28"/>
      <c r="D3" s="28"/>
      <c r="E3" s="7"/>
      <c r="F3" s="6"/>
      <c r="G3" s="57" t="s">
        <v>6</v>
      </c>
      <c r="H3" s="27" t="s">
        <v>61</v>
      </c>
      <c r="I3" s="29"/>
    </row>
    <row r="4" spans="1:9" x14ac:dyDescent="0.25">
      <c r="A4" s="6" t="s">
        <v>8</v>
      </c>
      <c r="B4" s="26" t="s">
        <v>62</v>
      </c>
      <c r="C4" s="28"/>
      <c r="D4" s="28"/>
      <c r="E4" s="7"/>
      <c r="F4" s="6"/>
      <c r="G4" s="57" t="s">
        <v>10</v>
      </c>
      <c r="H4" s="28" t="s">
        <v>11</v>
      </c>
      <c r="I4" s="28"/>
    </row>
    <row r="5" spans="1:9" x14ac:dyDescent="0.25">
      <c r="A5" s="6" t="s">
        <v>12</v>
      </c>
      <c r="B5" s="28" t="s">
        <v>63</v>
      </c>
      <c r="C5" s="29"/>
      <c r="D5" s="29"/>
      <c r="E5" s="7"/>
      <c r="F5" s="6"/>
      <c r="G5" s="57" t="s">
        <v>14</v>
      </c>
      <c r="H5" s="29" t="s">
        <v>64</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5" t="s">
        <v>65</v>
      </c>
      <c r="B9" s="6"/>
      <c r="C9" s="7"/>
      <c r="D9" s="7"/>
      <c r="E9" s="7"/>
      <c r="F9" s="7"/>
      <c r="G9" s="7"/>
      <c r="H9" s="7"/>
      <c r="I9" s="7"/>
    </row>
    <row r="10" spans="1:9" x14ac:dyDescent="0.25">
      <c r="A10" s="6" t="s">
        <v>66</v>
      </c>
      <c r="B10" s="6"/>
      <c r="C10" s="7"/>
      <c r="D10" s="7"/>
      <c r="E10" s="7"/>
      <c r="F10" s="7"/>
      <c r="G10" s="7"/>
      <c r="H10" s="7"/>
      <c r="I10" s="7"/>
    </row>
    <row r="11" spans="1:9" x14ac:dyDescent="0.25">
      <c r="A11" s="6" t="s">
        <v>18</v>
      </c>
      <c r="B11" s="6"/>
      <c r="C11" s="7"/>
      <c r="D11" s="7"/>
      <c r="E11" s="7"/>
      <c r="F11" s="7"/>
      <c r="G11" s="7"/>
      <c r="H11" s="7"/>
      <c r="I11" s="7"/>
    </row>
    <row r="12" spans="1:9" x14ac:dyDescent="0.25">
      <c r="A12" s="5" t="s">
        <v>19</v>
      </c>
      <c r="B12" s="6"/>
      <c r="C12" s="7"/>
      <c r="D12" s="7"/>
      <c r="E12" s="7"/>
      <c r="F12" s="7"/>
      <c r="G12" s="7"/>
      <c r="H12" s="7"/>
      <c r="I12" s="7"/>
    </row>
    <row r="13" spans="1:9" x14ac:dyDescent="0.25">
      <c r="A13" s="6" t="s">
        <v>20</v>
      </c>
      <c r="B13" s="6"/>
      <c r="C13" s="7"/>
      <c r="D13" s="7"/>
      <c r="E13" s="7"/>
      <c r="F13" s="7"/>
      <c r="G13" s="7"/>
      <c r="H13" s="7"/>
      <c r="I13" s="7"/>
    </row>
    <row r="14" spans="1:9" x14ac:dyDescent="0.25">
      <c r="A14" s="5" t="s">
        <v>67</v>
      </c>
      <c r="B14" s="6"/>
      <c r="C14" s="7"/>
      <c r="D14" s="7"/>
      <c r="E14" s="7"/>
      <c r="F14" s="7"/>
      <c r="G14" s="7"/>
      <c r="H14" s="7"/>
      <c r="I14" s="7"/>
    </row>
    <row r="15" spans="1:9" x14ac:dyDescent="0.25">
      <c r="A15" s="5" t="s">
        <v>68</v>
      </c>
      <c r="B15" s="6"/>
      <c r="C15" s="7"/>
      <c r="D15" s="7"/>
      <c r="E15" s="7"/>
      <c r="F15" s="7"/>
      <c r="G15" s="7"/>
      <c r="H15" s="7"/>
      <c r="I15" s="7"/>
    </row>
    <row r="16" spans="1:9" x14ac:dyDescent="0.25">
      <c r="A16" s="5" t="s">
        <v>22</v>
      </c>
      <c r="B16" s="6"/>
      <c r="C16" s="7"/>
      <c r="D16" s="7"/>
      <c r="E16" s="7"/>
      <c r="F16" s="7"/>
      <c r="G16" s="7"/>
      <c r="H16" s="7"/>
      <c r="I16" s="7"/>
    </row>
    <row r="17" spans="1:9" x14ac:dyDescent="0.25">
      <c r="A17" s="6"/>
      <c r="B17" s="6"/>
      <c r="C17" s="7"/>
      <c r="D17" s="7"/>
      <c r="E17" s="7"/>
      <c r="F17" s="7"/>
      <c r="G17" s="7"/>
      <c r="H17" s="7"/>
      <c r="I17" s="7"/>
    </row>
    <row r="18" spans="1:9" x14ac:dyDescent="0.25">
      <c r="A18" s="5" t="s">
        <v>23</v>
      </c>
      <c r="B18" s="6"/>
      <c r="C18" s="7"/>
      <c r="D18" s="7"/>
      <c r="E18" s="7"/>
      <c r="F18" s="7"/>
      <c r="G18" s="7"/>
      <c r="H18" s="7"/>
      <c r="I18" s="7"/>
    </row>
    <row r="19" spans="1:9" x14ac:dyDescent="0.25">
      <c r="A19" s="25" t="s">
        <v>69</v>
      </c>
      <c r="B19" s="7"/>
      <c r="C19" s="7"/>
      <c r="D19" s="7"/>
      <c r="E19" s="7"/>
      <c r="F19" s="7"/>
      <c r="G19" s="7"/>
      <c r="H19" s="7"/>
      <c r="I19" s="7"/>
    </row>
    <row r="20" spans="1:9" ht="13" x14ac:dyDescent="0.3">
      <c r="A20" s="119" t="s">
        <v>25</v>
      </c>
      <c r="B20" s="120"/>
      <c r="C20" s="120"/>
      <c r="D20" s="120"/>
      <c r="E20" s="120"/>
      <c r="F20" s="120"/>
      <c r="G20" s="120"/>
      <c r="H20" s="120"/>
      <c r="I20" s="121"/>
    </row>
    <row r="21" spans="1:9" x14ac:dyDescent="0.25">
      <c r="A21" s="59"/>
      <c r="B21" s="60"/>
      <c r="C21" s="61" t="s">
        <v>26</v>
      </c>
      <c r="D21" s="61" t="s">
        <v>27</v>
      </c>
      <c r="E21" s="61" t="s">
        <v>28</v>
      </c>
      <c r="F21" s="61" t="s">
        <v>29</v>
      </c>
      <c r="G21" s="61" t="s">
        <v>30</v>
      </c>
      <c r="H21" s="61" t="s">
        <v>31</v>
      </c>
      <c r="I21" s="61" t="s">
        <v>32</v>
      </c>
    </row>
    <row r="22" spans="1:9" x14ac:dyDescent="0.25">
      <c r="A22" s="59"/>
      <c r="B22" s="60"/>
      <c r="C22" s="62" t="s">
        <v>33</v>
      </c>
      <c r="D22" s="63" t="s">
        <v>33</v>
      </c>
      <c r="E22" s="62" t="s">
        <v>33</v>
      </c>
      <c r="F22" s="62" t="s">
        <v>33</v>
      </c>
      <c r="G22" s="62" t="s">
        <v>34</v>
      </c>
      <c r="H22" s="62" t="s">
        <v>34</v>
      </c>
      <c r="I22" s="62" t="s">
        <v>34</v>
      </c>
    </row>
    <row r="23" spans="1:9" x14ac:dyDescent="0.25">
      <c r="A23" s="59" t="s">
        <v>35</v>
      </c>
      <c r="B23" s="60"/>
      <c r="C23" s="64"/>
      <c r="D23" s="65">
        <v>60000</v>
      </c>
      <c r="E23" s="65"/>
      <c r="F23" s="65">
        <v>82000</v>
      </c>
      <c r="G23" s="65"/>
      <c r="H23" s="65">
        <v>65000</v>
      </c>
      <c r="I23" s="65">
        <v>30000</v>
      </c>
    </row>
    <row r="24" spans="1:9" x14ac:dyDescent="0.25">
      <c r="A24" s="59" t="s">
        <v>36</v>
      </c>
      <c r="B24" s="60"/>
      <c r="C24" s="64">
        <v>30593</v>
      </c>
      <c r="D24" s="65">
        <f t="shared" ref="D24:I24" si="0">C35</f>
        <v>43361</v>
      </c>
      <c r="E24" s="65">
        <f t="shared" si="0"/>
        <v>26068</v>
      </c>
      <c r="F24" s="65">
        <f t="shared" si="0"/>
        <v>45660</v>
      </c>
      <c r="G24" s="65">
        <f t="shared" si="0"/>
        <v>25214</v>
      </c>
      <c r="H24" s="65">
        <f t="shared" si="0"/>
        <v>0</v>
      </c>
      <c r="I24" s="65">
        <f t="shared" si="0"/>
        <v>0</v>
      </c>
    </row>
    <row r="25" spans="1:9" x14ac:dyDescent="0.25">
      <c r="A25" s="59" t="s">
        <v>37</v>
      </c>
      <c r="B25" s="60"/>
      <c r="C25" s="64">
        <v>16984</v>
      </c>
      <c r="D25" s="65">
        <v>55478</v>
      </c>
      <c r="E25" s="65">
        <v>49542</v>
      </c>
      <c r="F25" s="65">
        <v>17162</v>
      </c>
      <c r="G25" s="65">
        <v>15258</v>
      </c>
      <c r="H25" s="65">
        <v>65000</v>
      </c>
      <c r="I25" s="65">
        <v>30000</v>
      </c>
    </row>
    <row r="26" spans="1:9" x14ac:dyDescent="0.25">
      <c r="A26" s="59" t="s">
        <v>38</v>
      </c>
      <c r="B26" s="60"/>
      <c r="C26" s="64">
        <v>4216</v>
      </c>
      <c r="D26" s="65">
        <v>72771</v>
      </c>
      <c r="E26" s="65">
        <v>29950</v>
      </c>
      <c r="F26" s="64">
        <v>11264</v>
      </c>
      <c r="G26" s="65">
        <v>40472</v>
      </c>
      <c r="H26" s="65">
        <v>65000</v>
      </c>
      <c r="I26" s="65">
        <v>30000</v>
      </c>
    </row>
    <row r="27" spans="1:9" x14ac:dyDescent="0.25">
      <c r="A27" s="59"/>
      <c r="B27" s="60"/>
      <c r="C27" s="64"/>
      <c r="D27" s="65"/>
      <c r="E27" s="65"/>
      <c r="F27" s="65"/>
      <c r="G27" s="65"/>
      <c r="H27" s="65"/>
      <c r="I27" s="65"/>
    </row>
    <row r="28" spans="1:9" x14ac:dyDescent="0.25">
      <c r="A28" s="59" t="s">
        <v>39</v>
      </c>
      <c r="B28" s="29"/>
      <c r="C28" s="66"/>
      <c r="D28" s="66"/>
      <c r="E28" s="66"/>
      <c r="F28" s="66"/>
      <c r="G28" s="66"/>
      <c r="H28" s="66"/>
      <c r="I28" s="64"/>
    </row>
    <row r="29" spans="1:9" x14ac:dyDescent="0.25">
      <c r="A29" s="67" t="s">
        <v>40</v>
      </c>
      <c r="B29" s="60"/>
      <c r="C29" s="64"/>
      <c r="D29" s="68"/>
      <c r="E29" s="66"/>
      <c r="F29" s="66"/>
      <c r="G29" s="66"/>
      <c r="H29" s="66"/>
      <c r="I29" s="64"/>
    </row>
    <row r="30" spans="1:9" x14ac:dyDescent="0.25">
      <c r="A30" s="69"/>
      <c r="B30" s="70"/>
      <c r="C30" s="64">
        <v>0</v>
      </c>
      <c r="D30" s="65">
        <v>0</v>
      </c>
      <c r="E30" s="65"/>
      <c r="F30" s="65">
        <v>-26344</v>
      </c>
      <c r="G30" s="65"/>
      <c r="H30" s="65"/>
      <c r="I30" s="65"/>
    </row>
    <row r="31" spans="1:9" x14ac:dyDescent="0.25">
      <c r="A31" s="69"/>
      <c r="B31" s="70"/>
      <c r="C31" s="64"/>
      <c r="D31" s="65"/>
      <c r="E31" s="65"/>
      <c r="F31" s="65"/>
      <c r="G31" s="65"/>
      <c r="H31" s="65"/>
      <c r="I31" s="65"/>
    </row>
    <row r="32" spans="1:9" x14ac:dyDescent="0.25">
      <c r="A32" s="69"/>
      <c r="B32" s="70"/>
      <c r="C32" s="64"/>
      <c r="D32" s="65"/>
      <c r="E32" s="65"/>
      <c r="F32" s="65"/>
      <c r="G32" s="65"/>
      <c r="H32" s="65"/>
      <c r="I32" s="65"/>
    </row>
    <row r="33" spans="1:9" x14ac:dyDescent="0.25">
      <c r="A33" s="59" t="s">
        <v>41</v>
      </c>
      <c r="B33" s="60"/>
      <c r="C33" s="64">
        <f t="shared" ref="C33:I33" si="1">SUM(C30:C32)</f>
        <v>0</v>
      </c>
      <c r="D33" s="64">
        <f t="shared" si="1"/>
        <v>0</v>
      </c>
      <c r="E33" s="64">
        <f t="shared" si="1"/>
        <v>0</v>
      </c>
      <c r="F33" s="64">
        <f t="shared" si="1"/>
        <v>-26344</v>
      </c>
      <c r="G33" s="64">
        <f t="shared" si="1"/>
        <v>0</v>
      </c>
      <c r="H33" s="64">
        <f t="shared" si="1"/>
        <v>0</v>
      </c>
      <c r="I33" s="64">
        <f t="shared" si="1"/>
        <v>0</v>
      </c>
    </row>
    <row r="34" spans="1:9" x14ac:dyDescent="0.25">
      <c r="A34" s="59"/>
      <c r="B34" s="60"/>
      <c r="C34" s="64"/>
      <c r="D34" s="65"/>
      <c r="E34" s="65"/>
      <c r="F34" s="65"/>
      <c r="G34" s="65"/>
      <c r="H34" s="65"/>
      <c r="I34" s="65"/>
    </row>
    <row r="35" spans="1:9" x14ac:dyDescent="0.25">
      <c r="A35" s="59" t="s">
        <v>42</v>
      </c>
      <c r="B35" s="60"/>
      <c r="C35" s="64">
        <f>+C24+C25-C26+C33</f>
        <v>43361</v>
      </c>
      <c r="D35" s="64">
        <f t="shared" ref="D35:I35" si="2">+D24+D25-D26+D33</f>
        <v>26068</v>
      </c>
      <c r="E35" s="64">
        <f>+E24+E25-E26+E33</f>
        <v>45660</v>
      </c>
      <c r="F35" s="64">
        <f t="shared" si="2"/>
        <v>25214</v>
      </c>
      <c r="G35" s="64">
        <f>+G24+G25-G26+G33</f>
        <v>0</v>
      </c>
      <c r="H35" s="64">
        <f>+H24+H25-H26+H33</f>
        <v>0</v>
      </c>
      <c r="I35" s="64">
        <f t="shared" si="2"/>
        <v>0</v>
      </c>
    </row>
    <row r="36" spans="1:9" x14ac:dyDescent="0.25">
      <c r="A36" s="69"/>
      <c r="B36" s="70"/>
      <c r="C36" s="71"/>
      <c r="D36" s="72"/>
      <c r="E36" s="72"/>
      <c r="F36" s="65"/>
      <c r="G36" s="65"/>
      <c r="H36" s="65"/>
      <c r="I36" s="65"/>
    </row>
    <row r="37" spans="1:9" x14ac:dyDescent="0.25">
      <c r="A37" s="59" t="s">
        <v>43</v>
      </c>
      <c r="B37" s="60"/>
      <c r="C37" s="71">
        <v>0</v>
      </c>
      <c r="D37" s="72">
        <v>17400</v>
      </c>
      <c r="E37" s="72">
        <v>0</v>
      </c>
      <c r="F37" s="65">
        <v>0</v>
      </c>
      <c r="G37" s="65"/>
      <c r="H37" s="65"/>
      <c r="I37" s="65"/>
    </row>
    <row r="38" spans="1:9" x14ac:dyDescent="0.25">
      <c r="A38" s="69"/>
      <c r="B38" s="70"/>
      <c r="C38" s="71"/>
      <c r="D38" s="72"/>
      <c r="E38" s="72"/>
      <c r="F38" s="65"/>
      <c r="G38" s="65"/>
      <c r="H38" s="65"/>
      <c r="I38" s="65"/>
    </row>
    <row r="39" spans="1:9" x14ac:dyDescent="0.25">
      <c r="A39" s="59" t="s">
        <v>44</v>
      </c>
      <c r="B39" s="73"/>
      <c r="C39" s="74">
        <f>C35-C37</f>
        <v>43361</v>
      </c>
      <c r="D39" s="74">
        <f t="shared" ref="D39:I39" si="3">D35-D37</f>
        <v>8668</v>
      </c>
      <c r="E39" s="74">
        <f t="shared" si="3"/>
        <v>45660</v>
      </c>
      <c r="F39" s="75">
        <f t="shared" si="3"/>
        <v>25214</v>
      </c>
      <c r="G39" s="75">
        <f t="shared" si="3"/>
        <v>0</v>
      </c>
      <c r="H39" s="75">
        <f t="shared" si="3"/>
        <v>0</v>
      </c>
      <c r="I39" s="75">
        <f t="shared" si="3"/>
        <v>0</v>
      </c>
    </row>
    <row r="40" spans="1:9" x14ac:dyDescent="0.25">
      <c r="A40" s="76"/>
      <c r="B40" s="76"/>
      <c r="C40" s="77"/>
      <c r="D40" s="77"/>
      <c r="E40" s="77"/>
      <c r="F40" s="77"/>
      <c r="G40" s="77"/>
      <c r="H40" s="77"/>
      <c r="I40" s="77"/>
    </row>
    <row r="41" spans="1:9" x14ac:dyDescent="0.25">
      <c r="A41" s="78" t="s">
        <v>45</v>
      </c>
      <c r="B41" s="28"/>
      <c r="C41" s="79"/>
      <c r="D41" s="79"/>
      <c r="E41" s="79"/>
      <c r="F41" s="79"/>
      <c r="G41" s="79"/>
      <c r="H41" s="79"/>
      <c r="I41" s="79"/>
    </row>
    <row r="42" spans="1:9" x14ac:dyDescent="0.25">
      <c r="A42" s="80" t="s">
        <v>46</v>
      </c>
      <c r="B42" s="70"/>
      <c r="C42" s="72"/>
      <c r="D42" s="72"/>
      <c r="E42" s="72"/>
      <c r="F42" s="72"/>
      <c r="G42" s="72"/>
      <c r="H42" s="72"/>
      <c r="I42" s="72"/>
    </row>
    <row r="43" spans="1:9" x14ac:dyDescent="0.25">
      <c r="A43" s="59"/>
      <c r="B43" s="60"/>
      <c r="C43" s="65"/>
      <c r="D43" s="65"/>
      <c r="E43" s="65"/>
      <c r="F43" s="65"/>
      <c r="G43" s="65"/>
      <c r="H43" s="65"/>
      <c r="I43" s="65"/>
    </row>
    <row r="44" spans="1:9" x14ac:dyDescent="0.25">
      <c r="A44" s="59" t="s">
        <v>47</v>
      </c>
      <c r="B44" s="60"/>
      <c r="C44" s="65"/>
      <c r="D44" s="65"/>
      <c r="E44" s="65"/>
      <c r="F44" s="65"/>
      <c r="G44" s="65"/>
      <c r="H44" s="65"/>
      <c r="I44" s="65"/>
    </row>
    <row r="45" spans="1:9" x14ac:dyDescent="0.25">
      <c r="A45" s="59"/>
      <c r="B45" s="60"/>
      <c r="C45" s="65"/>
      <c r="D45" s="65"/>
      <c r="E45" s="65"/>
      <c r="F45" s="65"/>
      <c r="G45" s="65"/>
      <c r="H45" s="65"/>
      <c r="I45" s="65"/>
    </row>
    <row r="46" spans="1:9" x14ac:dyDescent="0.25">
      <c r="A46" s="112" t="s">
        <v>48</v>
      </c>
      <c r="B46" s="73"/>
      <c r="C46" s="65"/>
      <c r="D46" s="65"/>
      <c r="E46" s="65"/>
      <c r="F46" s="65"/>
      <c r="G46" s="65"/>
      <c r="H46" s="65"/>
      <c r="I46" s="65"/>
    </row>
    <row r="47" spans="1:9" x14ac:dyDescent="0.25">
      <c r="A47" s="113" t="s">
        <v>49</v>
      </c>
      <c r="B47" s="114"/>
      <c r="C47" s="65"/>
      <c r="D47" s="65"/>
      <c r="E47" s="65"/>
      <c r="F47" s="65"/>
      <c r="G47" s="65"/>
      <c r="H47" s="65"/>
      <c r="I47" s="65"/>
    </row>
  </sheetData>
  <sheetProtection selectLockedCells="1"/>
  <mergeCells count="1">
    <mergeCell ref="A20:I20"/>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9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AD9C49-5933-44AB-BC66-577792213A46}">
  <sheetPr>
    <pageSetUpPr fitToPage="1"/>
  </sheetPr>
  <dimension ref="A1:I47"/>
  <sheetViews>
    <sheetView zoomScaleNormal="100" workbookViewId="0">
      <selection activeCell="D13" sqref="D13"/>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6" t="s">
        <v>492</v>
      </c>
      <c r="I2" s="28"/>
    </row>
    <row r="3" spans="1:9" x14ac:dyDescent="0.25">
      <c r="A3" s="6" t="s">
        <v>4</v>
      </c>
      <c r="B3" s="28" t="s">
        <v>136</v>
      </c>
      <c r="C3" s="28"/>
      <c r="D3" s="28"/>
      <c r="E3" s="7"/>
      <c r="F3" s="6"/>
      <c r="G3" s="57" t="s">
        <v>6</v>
      </c>
      <c r="H3" s="27" t="s">
        <v>493</v>
      </c>
      <c r="I3" s="29"/>
    </row>
    <row r="4" spans="1:9" x14ac:dyDescent="0.25">
      <c r="A4" s="6" t="s">
        <v>8</v>
      </c>
      <c r="B4" s="28" t="s">
        <v>648</v>
      </c>
      <c r="C4" s="28"/>
      <c r="D4" s="28"/>
      <c r="E4" s="7"/>
      <c r="F4" s="6"/>
      <c r="G4" s="57" t="s">
        <v>10</v>
      </c>
      <c r="H4" s="28" t="s">
        <v>11</v>
      </c>
      <c r="I4" s="28"/>
    </row>
    <row r="5" spans="1:9" x14ac:dyDescent="0.25">
      <c r="A5" s="6" t="s">
        <v>12</v>
      </c>
      <c r="B5" s="28" t="s">
        <v>92</v>
      </c>
      <c r="C5" s="29"/>
      <c r="D5" s="29"/>
      <c r="E5" s="7"/>
      <c r="F5" s="6"/>
      <c r="G5" s="57" t="s">
        <v>14</v>
      </c>
      <c r="H5" s="29" t="s">
        <v>570</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45" t="s">
        <v>571</v>
      </c>
      <c r="B9" s="6"/>
      <c r="C9" s="7"/>
      <c r="D9" s="7"/>
      <c r="E9" s="7"/>
      <c r="F9" s="7"/>
      <c r="G9" s="7"/>
      <c r="H9" s="7"/>
      <c r="I9" s="7"/>
    </row>
    <row r="10" spans="1:9" x14ac:dyDescent="0.25">
      <c r="A10" s="6" t="s">
        <v>18</v>
      </c>
      <c r="B10" s="6"/>
      <c r="C10" s="7"/>
      <c r="D10" s="7"/>
      <c r="E10" s="7"/>
      <c r="F10" s="7"/>
      <c r="G10" s="7"/>
      <c r="H10" s="7"/>
      <c r="I10" s="7"/>
    </row>
    <row r="11" spans="1:9" x14ac:dyDescent="0.25">
      <c r="A11" s="45" t="s">
        <v>490</v>
      </c>
      <c r="B11" s="6"/>
      <c r="C11" s="7"/>
      <c r="D11" s="7"/>
      <c r="E11" s="7"/>
      <c r="F11" s="7"/>
      <c r="G11" s="7"/>
      <c r="H11" s="7"/>
      <c r="I11" s="7"/>
    </row>
    <row r="12" spans="1:9" x14ac:dyDescent="0.25">
      <c r="A12" s="6" t="s">
        <v>20</v>
      </c>
      <c r="B12" s="6"/>
      <c r="C12" s="7"/>
      <c r="D12" s="7"/>
      <c r="E12" s="7"/>
      <c r="F12" s="7"/>
      <c r="G12" s="7"/>
      <c r="H12" s="7"/>
      <c r="I12" s="7"/>
    </row>
    <row r="13" spans="1:9" x14ac:dyDescent="0.25">
      <c r="A13" s="45" t="s">
        <v>572</v>
      </c>
      <c r="B13" s="6"/>
      <c r="C13" s="7"/>
      <c r="D13" s="7"/>
      <c r="E13" s="7"/>
      <c r="F13" s="7"/>
      <c r="G13" s="7"/>
      <c r="H13" s="7"/>
      <c r="I13" s="7"/>
    </row>
    <row r="14" spans="1:9" x14ac:dyDescent="0.25">
      <c r="A14" s="5" t="s">
        <v>22</v>
      </c>
      <c r="B14" s="6"/>
      <c r="C14" s="7"/>
      <c r="D14" s="7"/>
      <c r="E14" s="7"/>
      <c r="F14" s="7"/>
      <c r="G14" s="7"/>
      <c r="H14" s="7"/>
      <c r="I14" s="7"/>
    </row>
    <row r="15" spans="1:9" x14ac:dyDescent="0.25">
      <c r="A15" s="6"/>
      <c r="B15" s="6"/>
      <c r="C15" s="7"/>
      <c r="D15" s="7"/>
      <c r="E15" s="7"/>
      <c r="F15" s="7"/>
      <c r="G15" s="7"/>
      <c r="H15" s="7"/>
      <c r="I15" s="7"/>
    </row>
    <row r="16" spans="1:9" x14ac:dyDescent="0.25">
      <c r="A16" s="5" t="s">
        <v>23</v>
      </c>
      <c r="B16" s="6"/>
      <c r="C16" s="7"/>
      <c r="D16" s="7"/>
      <c r="E16" s="7"/>
      <c r="F16" s="7"/>
      <c r="G16" s="7"/>
      <c r="H16" s="7"/>
      <c r="I16" s="7"/>
    </row>
    <row r="17" spans="1:9" x14ac:dyDescent="0.25">
      <c r="A17" s="82" t="s">
        <v>517</v>
      </c>
      <c r="B17" s="7"/>
      <c r="C17" s="7"/>
      <c r="D17" s="7"/>
      <c r="E17" s="7"/>
      <c r="F17" s="7"/>
      <c r="G17" s="7"/>
      <c r="H17" s="7"/>
      <c r="I17" s="7"/>
    </row>
    <row r="18" spans="1:9" ht="13" x14ac:dyDescent="0.3">
      <c r="A18" s="119" t="s">
        <v>25</v>
      </c>
      <c r="B18" s="120"/>
      <c r="C18" s="120"/>
      <c r="D18" s="120"/>
      <c r="E18" s="120"/>
      <c r="F18" s="120"/>
      <c r="G18" s="120"/>
      <c r="H18" s="120"/>
      <c r="I18" s="121"/>
    </row>
    <row r="19" spans="1:9" x14ac:dyDescent="0.25">
      <c r="A19" s="59"/>
      <c r="B19" s="60"/>
      <c r="C19" s="61" t="s">
        <v>26</v>
      </c>
      <c r="D19" s="61" t="s">
        <v>27</v>
      </c>
      <c r="E19" s="61" t="s">
        <v>28</v>
      </c>
      <c r="F19" s="61" t="s">
        <v>29</v>
      </c>
      <c r="G19" s="61" t="s">
        <v>30</v>
      </c>
      <c r="H19" s="61" t="s">
        <v>31</v>
      </c>
      <c r="I19" s="61" t="s">
        <v>32</v>
      </c>
    </row>
    <row r="20" spans="1:9" x14ac:dyDescent="0.25">
      <c r="A20" s="59"/>
      <c r="B20" s="60"/>
      <c r="C20" s="62" t="s">
        <v>33</v>
      </c>
      <c r="D20" s="63" t="s">
        <v>33</v>
      </c>
      <c r="E20" s="62" t="s">
        <v>33</v>
      </c>
      <c r="F20" s="62" t="s">
        <v>33</v>
      </c>
      <c r="G20" s="62" t="s">
        <v>34</v>
      </c>
      <c r="H20" s="62" t="s">
        <v>34</v>
      </c>
      <c r="I20" s="62" t="s">
        <v>34</v>
      </c>
    </row>
    <row r="21" spans="1:9" x14ac:dyDescent="0.25">
      <c r="A21" s="59" t="s">
        <v>35</v>
      </c>
      <c r="B21" s="60"/>
      <c r="C21" s="64"/>
      <c r="D21" s="65"/>
      <c r="E21" s="65"/>
      <c r="F21" s="65">
        <v>77500</v>
      </c>
      <c r="G21" s="65"/>
      <c r="H21" s="65">
        <v>0</v>
      </c>
      <c r="I21" s="65">
        <v>0</v>
      </c>
    </row>
    <row r="22" spans="1:9" x14ac:dyDescent="0.25">
      <c r="A22" s="59" t="s">
        <v>36</v>
      </c>
      <c r="B22" s="60"/>
      <c r="C22" s="64"/>
      <c r="D22" s="65">
        <f t="shared" ref="D22:I22" si="0">C33</f>
        <v>0</v>
      </c>
      <c r="E22" s="65">
        <f t="shared" si="0"/>
        <v>0</v>
      </c>
      <c r="F22" s="65">
        <f t="shared" si="0"/>
        <v>0</v>
      </c>
      <c r="G22" s="65">
        <f t="shared" si="0"/>
        <v>0</v>
      </c>
      <c r="H22" s="65">
        <f t="shared" si="0"/>
        <v>0</v>
      </c>
      <c r="I22" s="65">
        <f t="shared" si="0"/>
        <v>0</v>
      </c>
    </row>
    <row r="23" spans="1:9" x14ac:dyDescent="0.25">
      <c r="A23" s="59" t="s">
        <v>37</v>
      </c>
      <c r="B23" s="60"/>
      <c r="C23" s="64"/>
      <c r="D23" s="65"/>
      <c r="E23" s="65"/>
      <c r="F23" s="65">
        <v>0</v>
      </c>
      <c r="G23" s="65">
        <v>77500</v>
      </c>
      <c r="H23" s="65">
        <v>0</v>
      </c>
      <c r="I23" s="65">
        <v>0</v>
      </c>
    </row>
    <row r="24" spans="1:9" x14ac:dyDescent="0.25">
      <c r="A24" s="59" t="s">
        <v>38</v>
      </c>
      <c r="B24" s="60"/>
      <c r="C24" s="64"/>
      <c r="D24" s="65"/>
      <c r="E24" s="65"/>
      <c r="F24" s="64">
        <v>0</v>
      </c>
      <c r="G24" s="65">
        <v>77500</v>
      </c>
      <c r="H24" s="65">
        <v>0</v>
      </c>
      <c r="I24" s="65">
        <v>0</v>
      </c>
    </row>
    <row r="25" spans="1:9" x14ac:dyDescent="0.25">
      <c r="A25" s="59"/>
      <c r="B25" s="60"/>
      <c r="C25" s="64"/>
      <c r="D25" s="65"/>
      <c r="E25" s="65"/>
      <c r="F25" s="65"/>
      <c r="G25" s="65"/>
      <c r="H25" s="65"/>
      <c r="I25" s="65"/>
    </row>
    <row r="26" spans="1:9" x14ac:dyDescent="0.25">
      <c r="A26" s="59" t="s">
        <v>39</v>
      </c>
      <c r="B26" s="29"/>
      <c r="C26" s="66"/>
      <c r="D26" s="66"/>
      <c r="E26" s="66"/>
      <c r="F26" s="66"/>
      <c r="G26" s="66"/>
      <c r="H26" s="66"/>
      <c r="I26" s="64"/>
    </row>
    <row r="27" spans="1:9" x14ac:dyDescent="0.25">
      <c r="A27" s="67" t="s">
        <v>40</v>
      </c>
      <c r="B27" s="60"/>
      <c r="C27" s="64"/>
      <c r="D27" s="68"/>
      <c r="E27" s="66"/>
      <c r="F27" s="66"/>
      <c r="G27" s="66"/>
      <c r="H27" s="66"/>
      <c r="I27" s="64"/>
    </row>
    <row r="28" spans="1:9" x14ac:dyDescent="0.25">
      <c r="A28" s="69"/>
      <c r="B28" s="70"/>
      <c r="C28" s="64"/>
      <c r="D28" s="65"/>
      <c r="E28" s="65">
        <v>0</v>
      </c>
      <c r="F28" s="65"/>
      <c r="G28" s="65"/>
      <c r="H28" s="65"/>
      <c r="I28" s="65"/>
    </row>
    <row r="29" spans="1:9" x14ac:dyDescent="0.25">
      <c r="A29" s="69"/>
      <c r="B29" s="70"/>
      <c r="C29" s="64"/>
      <c r="D29" s="65"/>
      <c r="E29" s="65"/>
      <c r="F29" s="65"/>
      <c r="G29" s="65"/>
      <c r="H29" s="65"/>
      <c r="I29" s="65"/>
    </row>
    <row r="30" spans="1:9" x14ac:dyDescent="0.25">
      <c r="A30" s="69"/>
      <c r="B30" s="70"/>
      <c r="C30" s="64"/>
      <c r="D30" s="65"/>
      <c r="E30" s="65"/>
      <c r="F30" s="65"/>
      <c r="G30" s="65"/>
      <c r="H30" s="65"/>
      <c r="I30" s="65"/>
    </row>
    <row r="31" spans="1:9" x14ac:dyDescent="0.25">
      <c r="A31" s="59" t="s">
        <v>41</v>
      </c>
      <c r="B31" s="60"/>
      <c r="C31" s="64">
        <f t="shared" ref="C31:I31" si="1">SUM(C28:C30)</f>
        <v>0</v>
      </c>
      <c r="D31" s="64">
        <f t="shared" si="1"/>
        <v>0</v>
      </c>
      <c r="E31" s="64">
        <f t="shared" si="1"/>
        <v>0</v>
      </c>
      <c r="F31" s="64">
        <f t="shared" si="1"/>
        <v>0</v>
      </c>
      <c r="G31" s="64">
        <f t="shared" si="1"/>
        <v>0</v>
      </c>
      <c r="H31" s="64">
        <f t="shared" si="1"/>
        <v>0</v>
      </c>
      <c r="I31" s="64">
        <f t="shared" si="1"/>
        <v>0</v>
      </c>
    </row>
    <row r="32" spans="1:9" x14ac:dyDescent="0.25">
      <c r="A32" s="59"/>
      <c r="B32" s="60"/>
      <c r="C32" s="64"/>
      <c r="D32" s="65"/>
      <c r="E32" s="65"/>
      <c r="F32" s="65"/>
      <c r="G32" s="65"/>
      <c r="H32" s="65"/>
      <c r="I32" s="65"/>
    </row>
    <row r="33" spans="1:9" x14ac:dyDescent="0.25">
      <c r="A33" s="59" t="s">
        <v>42</v>
      </c>
      <c r="B33" s="60"/>
      <c r="C33" s="64">
        <f>+C22+C23-C24+C31</f>
        <v>0</v>
      </c>
      <c r="D33" s="64">
        <f t="shared" ref="D33:I33" si="2">+D22+D23-D24+D31</f>
        <v>0</v>
      </c>
      <c r="E33" s="64">
        <f>+E22+E23-E24+E31</f>
        <v>0</v>
      </c>
      <c r="F33" s="64">
        <f t="shared" si="2"/>
        <v>0</v>
      </c>
      <c r="G33" s="64">
        <f>+G22+G23-G24+G31</f>
        <v>0</v>
      </c>
      <c r="H33" s="64">
        <f>+H22+H23-H24+H31</f>
        <v>0</v>
      </c>
      <c r="I33" s="64">
        <f t="shared" si="2"/>
        <v>0</v>
      </c>
    </row>
    <row r="34" spans="1:9" x14ac:dyDescent="0.25">
      <c r="A34" s="69"/>
      <c r="B34" s="70"/>
      <c r="C34" s="71"/>
      <c r="D34" s="72"/>
      <c r="E34" s="72"/>
      <c r="F34" s="65"/>
      <c r="G34" s="65"/>
      <c r="H34" s="65"/>
      <c r="I34" s="65"/>
    </row>
    <row r="35" spans="1:9" x14ac:dyDescent="0.25">
      <c r="A35" s="59" t="s">
        <v>43</v>
      </c>
      <c r="B35" s="60"/>
      <c r="C35" s="71"/>
      <c r="D35" s="72"/>
      <c r="E35" s="72"/>
      <c r="F35" s="65">
        <v>69370</v>
      </c>
      <c r="G35" s="65">
        <v>0</v>
      </c>
      <c r="H35" s="65">
        <v>0</v>
      </c>
      <c r="I35" s="65">
        <v>0</v>
      </c>
    </row>
    <row r="36" spans="1:9" x14ac:dyDescent="0.25">
      <c r="A36" s="69"/>
      <c r="B36" s="70"/>
      <c r="C36" s="71"/>
      <c r="D36" s="72"/>
      <c r="E36" s="72"/>
      <c r="F36" s="65"/>
      <c r="G36" s="65"/>
      <c r="H36" s="65"/>
      <c r="I36" s="65"/>
    </row>
    <row r="37" spans="1:9" x14ac:dyDescent="0.25">
      <c r="A37" s="59" t="s">
        <v>44</v>
      </c>
      <c r="B37" s="73"/>
      <c r="C37" s="74">
        <f>C33-C35</f>
        <v>0</v>
      </c>
      <c r="D37" s="74">
        <f t="shared" ref="D37:I37" si="3">D33-D35</f>
        <v>0</v>
      </c>
      <c r="E37" s="74">
        <f t="shared" si="3"/>
        <v>0</v>
      </c>
      <c r="F37" s="75">
        <f t="shared" si="3"/>
        <v>-69370</v>
      </c>
      <c r="G37" s="75">
        <f t="shared" si="3"/>
        <v>0</v>
      </c>
      <c r="H37" s="75">
        <f t="shared" si="3"/>
        <v>0</v>
      </c>
      <c r="I37" s="75">
        <f t="shared" si="3"/>
        <v>0</v>
      </c>
    </row>
    <row r="38" spans="1:9" x14ac:dyDescent="0.25">
      <c r="A38" s="76"/>
      <c r="B38" s="76"/>
      <c r="C38" s="77"/>
      <c r="D38" s="77"/>
      <c r="E38" s="77"/>
      <c r="F38" s="77"/>
      <c r="G38" s="77"/>
      <c r="H38" s="77"/>
      <c r="I38" s="77"/>
    </row>
    <row r="39" spans="1:9" x14ac:dyDescent="0.25">
      <c r="A39" s="78" t="s">
        <v>45</v>
      </c>
      <c r="B39" s="28"/>
      <c r="C39" s="79"/>
      <c r="D39" s="79"/>
      <c r="E39" s="79"/>
      <c r="F39" s="79"/>
      <c r="G39" s="79"/>
      <c r="H39" s="79"/>
      <c r="I39" s="79"/>
    </row>
    <row r="40" spans="1:9" x14ac:dyDescent="0.25">
      <c r="A40" s="80" t="s">
        <v>46</v>
      </c>
      <c r="B40" s="70"/>
      <c r="C40" s="72"/>
      <c r="D40" s="72"/>
      <c r="E40" s="72"/>
      <c r="F40" s="72"/>
      <c r="G40" s="72"/>
      <c r="H40" s="72"/>
      <c r="I40" s="72"/>
    </row>
    <row r="41" spans="1:9" x14ac:dyDescent="0.25">
      <c r="A41" s="59"/>
      <c r="B41" s="60"/>
      <c r="C41" s="65"/>
      <c r="D41" s="65"/>
      <c r="E41" s="65"/>
      <c r="F41" s="65"/>
      <c r="G41" s="65"/>
      <c r="H41" s="65"/>
      <c r="I41" s="65"/>
    </row>
    <row r="42" spans="1:9" x14ac:dyDescent="0.25">
      <c r="A42" s="59" t="s">
        <v>47</v>
      </c>
      <c r="B42" s="60"/>
      <c r="C42" s="65"/>
      <c r="D42" s="65"/>
      <c r="E42" s="65"/>
      <c r="F42" s="65"/>
      <c r="G42" s="65"/>
      <c r="H42" s="65"/>
      <c r="I42" s="65"/>
    </row>
    <row r="43" spans="1:9" x14ac:dyDescent="0.25">
      <c r="A43" s="59"/>
      <c r="B43" s="60"/>
      <c r="C43" s="65"/>
      <c r="D43" s="65"/>
      <c r="E43" s="65"/>
      <c r="F43" s="65"/>
      <c r="G43" s="65"/>
      <c r="H43" s="65"/>
      <c r="I43" s="65"/>
    </row>
    <row r="44" spans="1:9" x14ac:dyDescent="0.25">
      <c r="A44" s="112" t="s">
        <v>48</v>
      </c>
      <c r="B44" s="73"/>
      <c r="C44" s="65"/>
      <c r="D44" s="65"/>
      <c r="E44" s="65"/>
      <c r="F44" s="65"/>
      <c r="G44" s="65"/>
      <c r="H44" s="65"/>
      <c r="I44" s="65"/>
    </row>
    <row r="45" spans="1:9" x14ac:dyDescent="0.25">
      <c r="A45" s="113" t="s">
        <v>49</v>
      </c>
      <c r="B45" s="114"/>
      <c r="C45" s="65"/>
      <c r="D45" s="65"/>
      <c r="E45" s="65"/>
      <c r="F45" s="65"/>
      <c r="G45" s="65"/>
      <c r="H45" s="65"/>
      <c r="I45" s="65"/>
    </row>
    <row r="46" spans="1:9" x14ac:dyDescent="0.25">
      <c r="A46" s="6"/>
      <c r="B46" s="6"/>
      <c r="C46" s="6"/>
      <c r="D46" s="6"/>
      <c r="E46" s="6"/>
      <c r="F46" s="6"/>
      <c r="G46" s="6"/>
      <c r="H46" s="6"/>
      <c r="I46" s="6"/>
    </row>
    <row r="47" spans="1:9" x14ac:dyDescent="0.25">
      <c r="A47" s="6"/>
      <c r="B47" s="6"/>
      <c r="C47" s="6"/>
      <c r="D47" s="6"/>
      <c r="E47" s="6"/>
      <c r="F47" s="6"/>
      <c r="G47" s="6"/>
      <c r="H47" s="6"/>
      <c r="I47" s="6"/>
    </row>
  </sheetData>
  <sheetProtection selectLockedCells="1"/>
  <mergeCells count="1">
    <mergeCell ref="A18:I18"/>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9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053523-F3E0-466A-B6EA-60CE48DC6EF9}">
  <sheetPr>
    <pageSetUpPr fitToPage="1"/>
  </sheetPr>
  <dimension ref="A1:K47"/>
  <sheetViews>
    <sheetView zoomScaleNormal="100" workbookViewId="0">
      <selection activeCell="K27" sqref="K27"/>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8" t="s">
        <v>485</v>
      </c>
      <c r="I2" s="28"/>
    </row>
    <row r="3" spans="1:9" x14ac:dyDescent="0.25">
      <c r="A3" s="6" t="s">
        <v>4</v>
      </c>
      <c r="B3" s="28" t="s">
        <v>136</v>
      </c>
      <c r="C3" s="28"/>
      <c r="D3" s="28"/>
      <c r="E3" s="7"/>
      <c r="F3" s="6"/>
      <c r="G3" s="57" t="s">
        <v>6</v>
      </c>
      <c r="H3" s="29" t="s">
        <v>486</v>
      </c>
      <c r="I3" s="29"/>
    </row>
    <row r="4" spans="1:9" x14ac:dyDescent="0.25">
      <c r="A4" s="6" t="s">
        <v>8</v>
      </c>
      <c r="B4" s="28" t="s">
        <v>649</v>
      </c>
      <c r="C4" s="28"/>
      <c r="D4" s="28"/>
      <c r="E4" s="7"/>
      <c r="F4" s="6"/>
      <c r="G4" s="57" t="s">
        <v>10</v>
      </c>
      <c r="H4" s="28" t="s">
        <v>11</v>
      </c>
      <c r="I4" s="28"/>
    </row>
    <row r="5" spans="1:9" x14ac:dyDescent="0.25">
      <c r="A5" s="6" t="s">
        <v>12</v>
      </c>
      <c r="B5" s="28" t="s">
        <v>92</v>
      </c>
      <c r="C5" s="29"/>
      <c r="D5" s="29"/>
      <c r="E5" s="7"/>
      <c r="F5" s="6"/>
      <c r="G5" s="57" t="s">
        <v>14</v>
      </c>
      <c r="H5" s="29" t="s">
        <v>573</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45" t="s">
        <v>574</v>
      </c>
      <c r="B9" s="6"/>
      <c r="C9" s="7"/>
      <c r="D9" s="7"/>
      <c r="E9" s="7"/>
      <c r="F9" s="7"/>
      <c r="G9" s="7"/>
      <c r="H9" s="7"/>
      <c r="I9" s="7"/>
    </row>
    <row r="10" spans="1:9" x14ac:dyDescent="0.25">
      <c r="A10" s="6" t="s">
        <v>18</v>
      </c>
      <c r="B10" s="6"/>
      <c r="C10" s="7"/>
      <c r="D10" s="7"/>
      <c r="E10" s="7"/>
      <c r="F10" s="7"/>
      <c r="G10" s="7"/>
      <c r="H10" s="7"/>
      <c r="I10" s="7"/>
    </row>
    <row r="11" spans="1:9" x14ac:dyDescent="0.25">
      <c r="A11" s="45" t="s">
        <v>490</v>
      </c>
      <c r="B11" s="6"/>
      <c r="C11" s="7"/>
      <c r="D11" s="7"/>
      <c r="E11" s="7"/>
      <c r="F11" s="7"/>
      <c r="G11" s="7"/>
      <c r="H11" s="7"/>
      <c r="I11" s="7"/>
    </row>
    <row r="12" spans="1:9" x14ac:dyDescent="0.25">
      <c r="A12" s="6" t="s">
        <v>20</v>
      </c>
      <c r="B12" s="6"/>
      <c r="C12" s="7"/>
      <c r="D12" s="7"/>
      <c r="E12" s="7"/>
      <c r="F12" s="7"/>
      <c r="G12" s="7"/>
      <c r="H12" s="7"/>
      <c r="I12" s="7"/>
    </row>
    <row r="13" spans="1:9" x14ac:dyDescent="0.25">
      <c r="A13" s="45" t="s">
        <v>575</v>
      </c>
      <c r="B13" s="6"/>
      <c r="C13" s="7"/>
      <c r="D13" s="7"/>
      <c r="E13" s="7"/>
      <c r="F13" s="7"/>
      <c r="G13" s="7"/>
      <c r="H13" s="7"/>
      <c r="I13" s="7"/>
    </row>
    <row r="14" spans="1:9" x14ac:dyDescent="0.25">
      <c r="A14" s="5" t="s">
        <v>22</v>
      </c>
      <c r="B14" s="6"/>
      <c r="C14" s="7"/>
      <c r="D14" s="7"/>
      <c r="E14" s="7"/>
      <c r="F14" s="7"/>
      <c r="G14" s="7"/>
      <c r="H14" s="7"/>
      <c r="I14" s="7"/>
    </row>
    <row r="15" spans="1:9" x14ac:dyDescent="0.25">
      <c r="A15" s="6"/>
      <c r="B15" s="6"/>
      <c r="C15" s="7"/>
      <c r="D15" s="7"/>
      <c r="E15" s="7"/>
      <c r="F15" s="7"/>
      <c r="G15" s="7"/>
      <c r="H15" s="7"/>
      <c r="I15" s="7"/>
    </row>
    <row r="16" spans="1:9" x14ac:dyDescent="0.25">
      <c r="A16" s="5" t="s">
        <v>23</v>
      </c>
      <c r="B16" s="6"/>
      <c r="C16" s="7"/>
      <c r="D16" s="7"/>
      <c r="E16" s="7"/>
      <c r="F16" s="7"/>
      <c r="G16" s="7"/>
      <c r="H16" s="7"/>
      <c r="I16" s="7"/>
    </row>
    <row r="17" spans="1:11" x14ac:dyDescent="0.25">
      <c r="A17" s="82" t="s">
        <v>517</v>
      </c>
      <c r="B17" s="7"/>
      <c r="C17" s="7"/>
      <c r="D17" s="7"/>
      <c r="E17" s="7"/>
      <c r="F17" s="7"/>
      <c r="G17" s="7"/>
      <c r="H17" s="7"/>
      <c r="I17" s="7"/>
    </row>
    <row r="18" spans="1:11" ht="13" x14ac:dyDescent="0.3">
      <c r="A18" s="119" t="s">
        <v>25</v>
      </c>
      <c r="B18" s="120"/>
      <c r="C18" s="120"/>
      <c r="D18" s="120"/>
      <c r="E18" s="120"/>
      <c r="F18" s="120"/>
      <c r="G18" s="120"/>
      <c r="H18" s="120"/>
      <c r="I18" s="121"/>
    </row>
    <row r="19" spans="1:11" x14ac:dyDescent="0.25">
      <c r="A19" s="59"/>
      <c r="B19" s="60"/>
      <c r="C19" s="61" t="s">
        <v>26</v>
      </c>
      <c r="D19" s="61" t="s">
        <v>27</v>
      </c>
      <c r="E19" s="61" t="s">
        <v>28</v>
      </c>
      <c r="F19" s="61" t="s">
        <v>29</v>
      </c>
      <c r="G19" s="61" t="s">
        <v>30</v>
      </c>
      <c r="H19" s="61" t="s">
        <v>31</v>
      </c>
      <c r="I19" s="61" t="s">
        <v>32</v>
      </c>
    </row>
    <row r="20" spans="1:11" x14ac:dyDescent="0.25">
      <c r="A20" s="59"/>
      <c r="B20" s="60"/>
      <c r="C20" s="62" t="s">
        <v>33</v>
      </c>
      <c r="D20" s="63" t="s">
        <v>33</v>
      </c>
      <c r="E20" s="62" t="s">
        <v>33</v>
      </c>
      <c r="F20" s="62" t="s">
        <v>33</v>
      </c>
      <c r="G20" s="62" t="s">
        <v>34</v>
      </c>
      <c r="H20" s="62" t="s">
        <v>34</v>
      </c>
      <c r="I20" s="62" t="s">
        <v>34</v>
      </c>
    </row>
    <row r="21" spans="1:11" x14ac:dyDescent="0.25">
      <c r="A21" s="59" t="s">
        <v>35</v>
      </c>
      <c r="B21" s="60"/>
      <c r="C21" s="64"/>
      <c r="D21" s="65"/>
      <c r="E21" s="65"/>
      <c r="F21" s="65">
        <v>205222</v>
      </c>
      <c r="G21" s="65"/>
      <c r="H21" s="65">
        <v>0</v>
      </c>
      <c r="I21" s="65">
        <v>0</v>
      </c>
    </row>
    <row r="22" spans="1:11" x14ac:dyDescent="0.25">
      <c r="A22" s="59" t="s">
        <v>36</v>
      </c>
      <c r="B22" s="60"/>
      <c r="C22" s="64"/>
      <c r="D22" s="65">
        <f t="shared" ref="D22:I22" si="0">C33</f>
        <v>0</v>
      </c>
      <c r="E22" s="65">
        <f t="shared" si="0"/>
        <v>0</v>
      </c>
      <c r="F22" s="65">
        <f t="shared" si="0"/>
        <v>0</v>
      </c>
      <c r="G22" s="65">
        <f t="shared" si="0"/>
        <v>3332</v>
      </c>
      <c r="H22" s="65">
        <f t="shared" si="0"/>
        <v>0</v>
      </c>
      <c r="I22" s="65">
        <f t="shared" si="0"/>
        <v>0</v>
      </c>
    </row>
    <row r="23" spans="1:11" x14ac:dyDescent="0.25">
      <c r="A23" s="59" t="s">
        <v>37</v>
      </c>
      <c r="B23" s="60"/>
      <c r="C23" s="64"/>
      <c r="D23" s="65"/>
      <c r="E23" s="65"/>
      <c r="F23" s="65">
        <v>3332</v>
      </c>
      <c r="G23" s="65">
        <v>201890</v>
      </c>
      <c r="H23" s="65">
        <v>0</v>
      </c>
      <c r="I23" s="65">
        <v>0</v>
      </c>
    </row>
    <row r="24" spans="1:11" x14ac:dyDescent="0.25">
      <c r="A24" s="59" t="s">
        <v>38</v>
      </c>
      <c r="B24" s="60"/>
      <c r="C24" s="64"/>
      <c r="D24" s="65"/>
      <c r="E24" s="65"/>
      <c r="F24" s="64">
        <v>0</v>
      </c>
      <c r="G24" s="65">
        <v>205222</v>
      </c>
      <c r="H24" s="65">
        <v>0</v>
      </c>
      <c r="I24" s="65">
        <v>0</v>
      </c>
    </row>
    <row r="25" spans="1:11" x14ac:dyDescent="0.25">
      <c r="A25" s="59"/>
      <c r="B25" s="60"/>
      <c r="C25" s="64"/>
      <c r="D25" s="65"/>
      <c r="E25" s="65"/>
      <c r="F25" s="65"/>
      <c r="G25" s="65"/>
      <c r="H25" s="65"/>
      <c r="I25" s="65"/>
      <c r="K25" s="55"/>
    </row>
    <row r="26" spans="1:11" x14ac:dyDescent="0.25">
      <c r="A26" s="59" t="s">
        <v>39</v>
      </c>
      <c r="B26" s="29"/>
      <c r="C26" s="66"/>
      <c r="D26" s="66"/>
      <c r="E26" s="66"/>
      <c r="F26" s="66"/>
      <c r="G26" s="66"/>
      <c r="H26" s="66"/>
      <c r="I26" s="64"/>
    </row>
    <row r="27" spans="1:11" x14ac:dyDescent="0.25">
      <c r="A27" s="67" t="s">
        <v>40</v>
      </c>
      <c r="B27" s="60"/>
      <c r="C27" s="64"/>
      <c r="D27" s="68"/>
      <c r="E27" s="66"/>
      <c r="F27" s="66"/>
      <c r="G27" s="66"/>
      <c r="H27" s="66"/>
      <c r="I27" s="64"/>
    </row>
    <row r="28" spans="1:11" x14ac:dyDescent="0.25">
      <c r="A28" s="69"/>
      <c r="B28" s="70"/>
      <c r="C28" s="64"/>
      <c r="D28" s="65"/>
      <c r="E28" s="65"/>
      <c r="F28" s="65">
        <v>0</v>
      </c>
      <c r="G28" s="65"/>
      <c r="H28" s="65"/>
      <c r="I28" s="65"/>
    </row>
    <row r="29" spans="1:11" x14ac:dyDescent="0.25">
      <c r="A29" s="69"/>
      <c r="B29" s="70"/>
      <c r="C29" s="64"/>
      <c r="D29" s="65"/>
      <c r="E29" s="65"/>
      <c r="F29" s="65"/>
      <c r="G29" s="65"/>
      <c r="H29" s="65"/>
      <c r="I29" s="65"/>
    </row>
    <row r="30" spans="1:11" x14ac:dyDescent="0.25">
      <c r="A30" s="69"/>
      <c r="B30" s="70"/>
      <c r="C30" s="64"/>
      <c r="D30" s="65"/>
      <c r="E30" s="65"/>
      <c r="F30" s="65"/>
      <c r="G30" s="65"/>
      <c r="H30" s="65"/>
      <c r="I30" s="65"/>
    </row>
    <row r="31" spans="1:11" x14ac:dyDescent="0.25">
      <c r="A31" s="59" t="s">
        <v>41</v>
      </c>
      <c r="B31" s="60"/>
      <c r="C31" s="64">
        <f t="shared" ref="C31:I31" si="1">SUM(C28:C30)</f>
        <v>0</v>
      </c>
      <c r="D31" s="64">
        <f t="shared" si="1"/>
        <v>0</v>
      </c>
      <c r="E31" s="64">
        <f t="shared" si="1"/>
        <v>0</v>
      </c>
      <c r="F31" s="64">
        <f t="shared" si="1"/>
        <v>0</v>
      </c>
      <c r="G31" s="64">
        <f t="shared" si="1"/>
        <v>0</v>
      </c>
      <c r="H31" s="64">
        <f t="shared" si="1"/>
        <v>0</v>
      </c>
      <c r="I31" s="64">
        <f t="shared" si="1"/>
        <v>0</v>
      </c>
    </row>
    <row r="32" spans="1:11" x14ac:dyDescent="0.25">
      <c r="A32" s="59"/>
      <c r="B32" s="60"/>
      <c r="C32" s="64"/>
      <c r="D32" s="65"/>
      <c r="E32" s="65"/>
      <c r="F32" s="65"/>
      <c r="G32" s="65"/>
      <c r="H32" s="65"/>
      <c r="I32" s="65"/>
    </row>
    <row r="33" spans="1:9" x14ac:dyDescent="0.25">
      <c r="A33" s="59" t="s">
        <v>42</v>
      </c>
      <c r="B33" s="60"/>
      <c r="C33" s="64">
        <f>+C22+C23-C24+C31</f>
        <v>0</v>
      </c>
      <c r="D33" s="64">
        <f t="shared" ref="D33:I33" si="2">+D22+D23-D24+D31</f>
        <v>0</v>
      </c>
      <c r="E33" s="64">
        <f>+E22+E23-E24+E31</f>
        <v>0</v>
      </c>
      <c r="F33" s="64">
        <f t="shared" si="2"/>
        <v>3332</v>
      </c>
      <c r="G33" s="64">
        <f>+G22+G23-G24+G31</f>
        <v>0</v>
      </c>
      <c r="H33" s="64">
        <f>+H22+H23-H24+H31</f>
        <v>0</v>
      </c>
      <c r="I33" s="64">
        <f t="shared" si="2"/>
        <v>0</v>
      </c>
    </row>
    <row r="34" spans="1:9" x14ac:dyDescent="0.25">
      <c r="A34" s="69"/>
      <c r="B34" s="70"/>
      <c r="C34" s="71"/>
      <c r="D34" s="72"/>
      <c r="E34" s="72"/>
      <c r="F34" s="65"/>
      <c r="G34" s="65"/>
      <c r="H34" s="65"/>
      <c r="I34" s="65"/>
    </row>
    <row r="35" spans="1:9" x14ac:dyDescent="0.25">
      <c r="A35" s="59" t="s">
        <v>43</v>
      </c>
      <c r="B35" s="60"/>
      <c r="C35" s="71"/>
      <c r="D35" s="72"/>
      <c r="E35" s="72"/>
      <c r="F35" s="65">
        <v>185738</v>
      </c>
      <c r="G35" s="65">
        <v>0</v>
      </c>
      <c r="H35" s="65">
        <v>0</v>
      </c>
      <c r="I35" s="65">
        <v>0</v>
      </c>
    </row>
    <row r="36" spans="1:9" x14ac:dyDescent="0.25">
      <c r="A36" s="69"/>
      <c r="B36" s="70"/>
      <c r="C36" s="71"/>
      <c r="D36" s="72"/>
      <c r="E36" s="72"/>
      <c r="F36" s="65"/>
      <c r="G36" s="65"/>
      <c r="H36" s="65"/>
      <c r="I36" s="65"/>
    </row>
    <row r="37" spans="1:9" x14ac:dyDescent="0.25">
      <c r="A37" s="59" t="s">
        <v>44</v>
      </c>
      <c r="B37" s="73"/>
      <c r="C37" s="74">
        <f>C33-C35</f>
        <v>0</v>
      </c>
      <c r="D37" s="74">
        <f t="shared" ref="D37:I37" si="3">D33-D35</f>
        <v>0</v>
      </c>
      <c r="E37" s="74">
        <f t="shared" si="3"/>
        <v>0</v>
      </c>
      <c r="F37" s="75">
        <f t="shared" si="3"/>
        <v>-182406</v>
      </c>
      <c r="G37" s="75">
        <f t="shared" si="3"/>
        <v>0</v>
      </c>
      <c r="H37" s="75">
        <f t="shared" si="3"/>
        <v>0</v>
      </c>
      <c r="I37" s="75">
        <f t="shared" si="3"/>
        <v>0</v>
      </c>
    </row>
    <row r="38" spans="1:9" x14ac:dyDescent="0.25">
      <c r="A38" s="76"/>
      <c r="B38" s="76"/>
      <c r="C38" s="77"/>
      <c r="D38" s="77"/>
      <c r="E38" s="77"/>
      <c r="F38" s="77"/>
      <c r="G38" s="77"/>
      <c r="H38" s="77"/>
      <c r="I38" s="77"/>
    </row>
    <row r="39" spans="1:9" x14ac:dyDescent="0.25">
      <c r="A39" s="78" t="s">
        <v>45</v>
      </c>
      <c r="B39" s="28"/>
      <c r="C39" s="79"/>
      <c r="D39" s="79"/>
      <c r="E39" s="79"/>
      <c r="F39" s="79"/>
      <c r="G39" s="79"/>
      <c r="H39" s="79"/>
      <c r="I39" s="79"/>
    </row>
    <row r="40" spans="1:9" x14ac:dyDescent="0.25">
      <c r="A40" s="80" t="s">
        <v>46</v>
      </c>
      <c r="B40" s="70"/>
      <c r="C40" s="72"/>
      <c r="D40" s="72"/>
      <c r="E40" s="72"/>
      <c r="F40" s="72"/>
      <c r="G40" s="72"/>
      <c r="H40" s="72"/>
      <c r="I40" s="72"/>
    </row>
    <row r="41" spans="1:9" x14ac:dyDescent="0.25">
      <c r="A41" s="59"/>
      <c r="B41" s="60"/>
      <c r="C41" s="65"/>
      <c r="D41" s="65"/>
      <c r="E41" s="65"/>
      <c r="F41" s="65"/>
      <c r="G41" s="65"/>
      <c r="H41" s="65"/>
      <c r="I41" s="65"/>
    </row>
    <row r="42" spans="1:9" x14ac:dyDescent="0.25">
      <c r="A42" s="59" t="s">
        <v>47</v>
      </c>
      <c r="B42" s="60"/>
      <c r="C42" s="65"/>
      <c r="D42" s="65"/>
      <c r="E42" s="65"/>
      <c r="F42" s="65"/>
      <c r="G42" s="65"/>
      <c r="H42" s="65"/>
      <c r="I42" s="65"/>
    </row>
    <row r="43" spans="1:9" x14ac:dyDescent="0.25">
      <c r="A43" s="59"/>
      <c r="B43" s="60"/>
      <c r="C43" s="65"/>
      <c r="D43" s="65"/>
      <c r="E43" s="65"/>
      <c r="F43" s="65"/>
      <c r="G43" s="65"/>
      <c r="H43" s="65"/>
      <c r="I43" s="65"/>
    </row>
    <row r="44" spans="1:9" x14ac:dyDescent="0.25">
      <c r="A44" s="112" t="s">
        <v>48</v>
      </c>
      <c r="B44" s="73"/>
      <c r="C44" s="65"/>
      <c r="D44" s="65"/>
      <c r="E44" s="65"/>
      <c r="F44" s="65"/>
      <c r="G44" s="65"/>
      <c r="H44" s="65"/>
      <c r="I44" s="65"/>
    </row>
    <row r="45" spans="1:9" x14ac:dyDescent="0.25">
      <c r="A45" s="113" t="s">
        <v>49</v>
      </c>
      <c r="B45" s="114"/>
      <c r="C45" s="65"/>
      <c r="D45" s="65"/>
      <c r="E45" s="65"/>
      <c r="F45" s="65"/>
      <c r="G45" s="65"/>
      <c r="H45" s="65"/>
      <c r="I45" s="65"/>
    </row>
    <row r="46" spans="1:9" x14ac:dyDescent="0.25">
      <c r="A46" s="6"/>
      <c r="B46" s="6"/>
      <c r="C46" s="6"/>
      <c r="D46" s="6"/>
      <c r="E46" s="6"/>
      <c r="F46" s="6"/>
      <c r="G46" s="6"/>
      <c r="H46" s="6"/>
      <c r="I46" s="6"/>
    </row>
    <row r="47" spans="1:9" x14ac:dyDescent="0.25">
      <c r="A47" s="6"/>
      <c r="B47" s="6"/>
      <c r="C47" s="6"/>
      <c r="D47" s="6"/>
      <c r="E47" s="6"/>
      <c r="F47" s="6"/>
      <c r="G47" s="6"/>
      <c r="H47" s="6"/>
      <c r="I47" s="6"/>
    </row>
  </sheetData>
  <sheetProtection selectLockedCells="1"/>
  <mergeCells count="1">
    <mergeCell ref="A18:I18"/>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9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06FD2F-9AEA-419B-BD41-D326FB1D3B05}">
  <sheetPr>
    <pageSetUpPr fitToPage="1"/>
  </sheetPr>
  <dimension ref="A1:I47"/>
  <sheetViews>
    <sheetView zoomScaleNormal="100" workbookViewId="0">
      <selection activeCell="B5" sqref="B5"/>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6" t="s">
        <v>492</v>
      </c>
      <c r="I2" s="28"/>
    </row>
    <row r="3" spans="1:9" x14ac:dyDescent="0.25">
      <c r="A3" s="6" t="s">
        <v>4</v>
      </c>
      <c r="B3" s="28" t="s">
        <v>136</v>
      </c>
      <c r="C3" s="28"/>
      <c r="D3" s="28"/>
      <c r="E3" s="7"/>
      <c r="F3" s="6"/>
      <c r="G3" s="57" t="s">
        <v>6</v>
      </c>
      <c r="H3" s="27" t="s">
        <v>493</v>
      </c>
      <c r="I3" s="29"/>
    </row>
    <row r="4" spans="1:9" x14ac:dyDescent="0.25">
      <c r="A4" s="6" t="s">
        <v>8</v>
      </c>
      <c r="B4" s="28" t="s">
        <v>650</v>
      </c>
      <c r="C4" s="28"/>
      <c r="D4" s="28"/>
      <c r="E4" s="7"/>
      <c r="F4" s="6"/>
      <c r="G4" s="57" t="s">
        <v>10</v>
      </c>
      <c r="H4" s="28" t="s">
        <v>11</v>
      </c>
      <c r="I4" s="28"/>
    </row>
    <row r="5" spans="1:9" x14ac:dyDescent="0.25">
      <c r="A5" s="6" t="s">
        <v>12</v>
      </c>
      <c r="B5" s="28" t="s">
        <v>92</v>
      </c>
      <c r="C5" s="29"/>
      <c r="D5" s="29"/>
      <c r="E5" s="7"/>
      <c r="F5" s="6"/>
      <c r="G5" s="57" t="s">
        <v>14</v>
      </c>
      <c r="H5" s="29" t="s">
        <v>576</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45" t="s">
        <v>577</v>
      </c>
      <c r="B9" s="6"/>
      <c r="C9" s="7"/>
      <c r="D9" s="7"/>
      <c r="E9" s="7"/>
      <c r="F9" s="7"/>
      <c r="G9" s="7"/>
      <c r="H9" s="7"/>
      <c r="I9" s="7"/>
    </row>
    <row r="10" spans="1:9" x14ac:dyDescent="0.25">
      <c r="A10" s="6" t="s">
        <v>18</v>
      </c>
      <c r="B10" s="6"/>
      <c r="C10" s="7"/>
      <c r="D10" s="7"/>
      <c r="E10" s="7"/>
      <c r="F10" s="7"/>
      <c r="G10" s="7"/>
      <c r="H10" s="7"/>
      <c r="I10" s="7"/>
    </row>
    <row r="11" spans="1:9" x14ac:dyDescent="0.25">
      <c r="A11" s="45" t="s">
        <v>490</v>
      </c>
      <c r="B11" s="6"/>
      <c r="C11" s="7"/>
      <c r="D11" s="7"/>
      <c r="E11" s="7"/>
      <c r="F11" s="7"/>
      <c r="G11" s="7"/>
      <c r="H11" s="7"/>
      <c r="I11" s="7"/>
    </row>
    <row r="12" spans="1:9" x14ac:dyDescent="0.25">
      <c r="A12" s="6" t="s">
        <v>20</v>
      </c>
      <c r="B12" s="6"/>
      <c r="C12" s="7"/>
      <c r="D12" s="7"/>
      <c r="E12" s="7"/>
      <c r="F12" s="7"/>
      <c r="G12" s="7"/>
      <c r="H12" s="7"/>
      <c r="I12" s="7"/>
    </row>
    <row r="13" spans="1:9" x14ac:dyDescent="0.25">
      <c r="A13" s="45" t="s">
        <v>578</v>
      </c>
      <c r="B13" s="6"/>
      <c r="C13" s="7"/>
      <c r="D13" s="7"/>
      <c r="E13" s="7"/>
      <c r="F13" s="7"/>
      <c r="G13" s="7"/>
      <c r="H13" s="7"/>
      <c r="I13" s="7"/>
    </row>
    <row r="14" spans="1:9" x14ac:dyDescent="0.25">
      <c r="A14" s="5" t="s">
        <v>22</v>
      </c>
      <c r="B14" s="6"/>
      <c r="C14" s="7"/>
      <c r="D14" s="7"/>
      <c r="E14" s="7"/>
      <c r="F14" s="7"/>
      <c r="G14" s="7"/>
      <c r="H14" s="7"/>
      <c r="I14" s="7"/>
    </row>
    <row r="15" spans="1:9" x14ac:dyDescent="0.25">
      <c r="A15" s="6"/>
      <c r="B15" s="6"/>
      <c r="C15" s="7"/>
      <c r="D15" s="7"/>
      <c r="E15" s="7"/>
      <c r="F15" s="7"/>
      <c r="G15" s="7"/>
      <c r="H15" s="7"/>
      <c r="I15" s="7"/>
    </row>
    <row r="16" spans="1:9" x14ac:dyDescent="0.25">
      <c r="A16" s="5" t="s">
        <v>23</v>
      </c>
      <c r="B16" s="6"/>
      <c r="C16" s="7"/>
      <c r="D16" s="7"/>
      <c r="E16" s="7"/>
      <c r="F16" s="7"/>
      <c r="G16" s="7"/>
      <c r="H16" s="7"/>
      <c r="I16" s="7"/>
    </row>
    <row r="17" spans="1:9" x14ac:dyDescent="0.25">
      <c r="A17" s="82" t="s">
        <v>517</v>
      </c>
      <c r="B17" s="7"/>
      <c r="C17" s="7"/>
      <c r="D17" s="7"/>
      <c r="E17" s="7"/>
      <c r="F17" s="7"/>
      <c r="G17" s="7"/>
      <c r="H17" s="7"/>
      <c r="I17" s="7"/>
    </row>
    <row r="18" spans="1:9" ht="13" x14ac:dyDescent="0.3">
      <c r="A18" s="119" t="s">
        <v>25</v>
      </c>
      <c r="B18" s="120"/>
      <c r="C18" s="120"/>
      <c r="D18" s="120"/>
      <c r="E18" s="120"/>
      <c r="F18" s="120"/>
      <c r="G18" s="120"/>
      <c r="H18" s="120"/>
      <c r="I18" s="121"/>
    </row>
    <row r="19" spans="1:9" x14ac:dyDescent="0.25">
      <c r="A19" s="59"/>
      <c r="B19" s="60"/>
      <c r="C19" s="61" t="s">
        <v>26</v>
      </c>
      <c r="D19" s="61" t="s">
        <v>27</v>
      </c>
      <c r="E19" s="61" t="s">
        <v>28</v>
      </c>
      <c r="F19" s="61" t="s">
        <v>29</v>
      </c>
      <c r="G19" s="61" t="s">
        <v>30</v>
      </c>
      <c r="H19" s="61" t="s">
        <v>31</v>
      </c>
      <c r="I19" s="61" t="s">
        <v>32</v>
      </c>
    </row>
    <row r="20" spans="1:9" x14ac:dyDescent="0.25">
      <c r="A20" s="59"/>
      <c r="B20" s="60"/>
      <c r="C20" s="62" t="s">
        <v>33</v>
      </c>
      <c r="D20" s="63" t="s">
        <v>33</v>
      </c>
      <c r="E20" s="62" t="s">
        <v>33</v>
      </c>
      <c r="F20" s="62" t="s">
        <v>33</v>
      </c>
      <c r="G20" s="62" t="s">
        <v>34</v>
      </c>
      <c r="H20" s="62" t="s">
        <v>34</v>
      </c>
      <c r="I20" s="62" t="s">
        <v>34</v>
      </c>
    </row>
    <row r="21" spans="1:9" x14ac:dyDescent="0.25">
      <c r="A21" s="59" t="s">
        <v>35</v>
      </c>
      <c r="B21" s="60"/>
      <c r="C21" s="64"/>
      <c r="D21" s="65"/>
      <c r="E21" s="65"/>
      <c r="F21" s="65">
        <v>45000</v>
      </c>
      <c r="G21" s="65"/>
      <c r="H21" s="65">
        <v>0</v>
      </c>
      <c r="I21" s="65">
        <v>0</v>
      </c>
    </row>
    <row r="22" spans="1:9" x14ac:dyDescent="0.25">
      <c r="A22" s="59" t="s">
        <v>36</v>
      </c>
      <c r="B22" s="60"/>
      <c r="C22" s="64"/>
      <c r="D22" s="65">
        <f t="shared" ref="D22:I22" si="0">C33</f>
        <v>0</v>
      </c>
      <c r="E22" s="65">
        <f t="shared" si="0"/>
        <v>0</v>
      </c>
      <c r="F22" s="65">
        <f t="shared" si="0"/>
        <v>0</v>
      </c>
      <c r="G22" s="65">
        <f t="shared" si="0"/>
        <v>0</v>
      </c>
      <c r="H22" s="65">
        <f t="shared" si="0"/>
        <v>0</v>
      </c>
      <c r="I22" s="65">
        <f t="shared" si="0"/>
        <v>0</v>
      </c>
    </row>
    <row r="23" spans="1:9" x14ac:dyDescent="0.25">
      <c r="A23" s="59" t="s">
        <v>37</v>
      </c>
      <c r="B23" s="60"/>
      <c r="C23" s="64"/>
      <c r="D23" s="65"/>
      <c r="E23" s="65"/>
      <c r="F23" s="65">
        <v>0</v>
      </c>
      <c r="G23" s="65">
        <v>45000</v>
      </c>
      <c r="H23" s="65">
        <v>0</v>
      </c>
      <c r="I23" s="65">
        <v>0</v>
      </c>
    </row>
    <row r="24" spans="1:9" x14ac:dyDescent="0.25">
      <c r="A24" s="59" t="s">
        <v>38</v>
      </c>
      <c r="B24" s="60"/>
      <c r="C24" s="64"/>
      <c r="D24" s="65"/>
      <c r="E24" s="65"/>
      <c r="F24" s="64">
        <v>0</v>
      </c>
      <c r="G24" s="65">
        <v>45000</v>
      </c>
      <c r="H24" s="65">
        <v>0</v>
      </c>
      <c r="I24" s="65">
        <v>0</v>
      </c>
    </row>
    <row r="25" spans="1:9" x14ac:dyDescent="0.25">
      <c r="A25" s="59"/>
      <c r="B25" s="60"/>
      <c r="C25" s="64"/>
      <c r="D25" s="65"/>
      <c r="E25" s="65"/>
      <c r="F25" s="65"/>
      <c r="G25" s="65"/>
      <c r="H25" s="65"/>
      <c r="I25" s="65"/>
    </row>
    <row r="26" spans="1:9" x14ac:dyDescent="0.25">
      <c r="A26" s="59" t="s">
        <v>39</v>
      </c>
      <c r="B26" s="29"/>
      <c r="C26" s="66"/>
      <c r="D26" s="66"/>
      <c r="E26" s="66"/>
      <c r="F26" s="66"/>
      <c r="G26" s="66"/>
      <c r="H26" s="66"/>
      <c r="I26" s="64"/>
    </row>
    <row r="27" spans="1:9" x14ac:dyDescent="0.25">
      <c r="A27" s="67" t="s">
        <v>40</v>
      </c>
      <c r="B27" s="60"/>
      <c r="C27" s="64"/>
      <c r="D27" s="68"/>
      <c r="E27" s="66"/>
      <c r="F27" s="66"/>
      <c r="G27" s="66"/>
      <c r="H27" s="66"/>
      <c r="I27" s="64"/>
    </row>
    <row r="28" spans="1:9" x14ac:dyDescent="0.25">
      <c r="A28" s="69"/>
      <c r="B28" s="70"/>
      <c r="C28" s="64"/>
      <c r="D28" s="65"/>
      <c r="E28" s="65"/>
      <c r="F28" s="65">
        <v>0</v>
      </c>
      <c r="G28" s="65"/>
      <c r="H28" s="65"/>
      <c r="I28" s="65"/>
    </row>
    <row r="29" spans="1:9" x14ac:dyDescent="0.25">
      <c r="A29" s="69"/>
      <c r="B29" s="70"/>
      <c r="C29" s="64"/>
      <c r="D29" s="65"/>
      <c r="E29" s="65"/>
      <c r="F29" s="65"/>
      <c r="G29" s="65"/>
      <c r="H29" s="65"/>
      <c r="I29" s="65"/>
    </row>
    <row r="30" spans="1:9" x14ac:dyDescent="0.25">
      <c r="A30" s="69"/>
      <c r="B30" s="70"/>
      <c r="C30" s="64"/>
      <c r="D30" s="65"/>
      <c r="E30" s="65"/>
      <c r="F30" s="65"/>
      <c r="G30" s="65"/>
      <c r="H30" s="65"/>
      <c r="I30" s="65"/>
    </row>
    <row r="31" spans="1:9" x14ac:dyDescent="0.25">
      <c r="A31" s="59" t="s">
        <v>41</v>
      </c>
      <c r="B31" s="60"/>
      <c r="C31" s="64">
        <f t="shared" ref="C31:I31" si="1">SUM(C28:C30)</f>
        <v>0</v>
      </c>
      <c r="D31" s="64">
        <f t="shared" si="1"/>
        <v>0</v>
      </c>
      <c r="E31" s="64">
        <f t="shared" si="1"/>
        <v>0</v>
      </c>
      <c r="F31" s="64">
        <f t="shared" si="1"/>
        <v>0</v>
      </c>
      <c r="G31" s="64">
        <f t="shared" si="1"/>
        <v>0</v>
      </c>
      <c r="H31" s="64">
        <f t="shared" si="1"/>
        <v>0</v>
      </c>
      <c r="I31" s="64">
        <f t="shared" si="1"/>
        <v>0</v>
      </c>
    </row>
    <row r="32" spans="1:9" x14ac:dyDescent="0.25">
      <c r="A32" s="59"/>
      <c r="B32" s="60"/>
      <c r="C32" s="64"/>
      <c r="D32" s="65"/>
      <c r="E32" s="65"/>
      <c r="F32" s="65"/>
      <c r="G32" s="65"/>
      <c r="H32" s="65"/>
      <c r="I32" s="65"/>
    </row>
    <row r="33" spans="1:9" x14ac:dyDescent="0.25">
      <c r="A33" s="59" t="s">
        <v>42</v>
      </c>
      <c r="B33" s="60"/>
      <c r="C33" s="64">
        <f>+C22+C23-C24+C31</f>
        <v>0</v>
      </c>
      <c r="D33" s="64">
        <f t="shared" ref="D33:I33" si="2">+D22+D23-D24+D31</f>
        <v>0</v>
      </c>
      <c r="E33" s="64">
        <f>+E22+E23-E24+E31</f>
        <v>0</v>
      </c>
      <c r="F33" s="64">
        <f t="shared" si="2"/>
        <v>0</v>
      </c>
      <c r="G33" s="64">
        <f>+G22+G23-G24+G31</f>
        <v>0</v>
      </c>
      <c r="H33" s="64">
        <f>+H22+H23-H24+H31</f>
        <v>0</v>
      </c>
      <c r="I33" s="64">
        <f t="shared" si="2"/>
        <v>0</v>
      </c>
    </row>
    <row r="34" spans="1:9" x14ac:dyDescent="0.25">
      <c r="A34" s="69"/>
      <c r="B34" s="70"/>
      <c r="C34" s="71"/>
      <c r="D34" s="72"/>
      <c r="E34" s="72"/>
      <c r="F34" s="65"/>
      <c r="G34" s="65"/>
      <c r="H34" s="65"/>
      <c r="I34" s="65"/>
    </row>
    <row r="35" spans="1:9" x14ac:dyDescent="0.25">
      <c r="A35" s="59" t="s">
        <v>43</v>
      </c>
      <c r="B35" s="60"/>
      <c r="C35" s="71"/>
      <c r="D35" s="72"/>
      <c r="E35" s="72"/>
      <c r="F35" s="65">
        <v>15279</v>
      </c>
      <c r="G35" s="65">
        <v>0</v>
      </c>
      <c r="H35" s="65">
        <v>0</v>
      </c>
      <c r="I35" s="65">
        <v>0</v>
      </c>
    </row>
    <row r="36" spans="1:9" x14ac:dyDescent="0.25">
      <c r="A36" s="69"/>
      <c r="B36" s="70"/>
      <c r="C36" s="71"/>
      <c r="D36" s="72"/>
      <c r="E36" s="72"/>
      <c r="F36" s="65"/>
      <c r="G36" s="65"/>
      <c r="H36" s="65"/>
      <c r="I36" s="65"/>
    </row>
    <row r="37" spans="1:9" x14ac:dyDescent="0.25">
      <c r="A37" s="59" t="s">
        <v>44</v>
      </c>
      <c r="B37" s="73"/>
      <c r="C37" s="74">
        <f>C33-C35</f>
        <v>0</v>
      </c>
      <c r="D37" s="74">
        <f t="shared" ref="D37:I37" si="3">D33-D35</f>
        <v>0</v>
      </c>
      <c r="E37" s="74">
        <f t="shared" si="3"/>
        <v>0</v>
      </c>
      <c r="F37" s="75">
        <f t="shared" si="3"/>
        <v>-15279</v>
      </c>
      <c r="G37" s="75">
        <f t="shared" si="3"/>
        <v>0</v>
      </c>
      <c r="H37" s="75">
        <f t="shared" si="3"/>
        <v>0</v>
      </c>
      <c r="I37" s="75">
        <f t="shared" si="3"/>
        <v>0</v>
      </c>
    </row>
    <row r="38" spans="1:9" x14ac:dyDescent="0.25">
      <c r="A38" s="76"/>
      <c r="B38" s="76"/>
      <c r="C38" s="77"/>
      <c r="D38" s="77"/>
      <c r="E38" s="77"/>
      <c r="F38" s="77"/>
      <c r="G38" s="77"/>
      <c r="H38" s="77"/>
      <c r="I38" s="77"/>
    </row>
    <row r="39" spans="1:9" x14ac:dyDescent="0.25">
      <c r="A39" s="78" t="s">
        <v>45</v>
      </c>
      <c r="B39" s="28"/>
      <c r="C39" s="79"/>
      <c r="D39" s="79"/>
      <c r="E39" s="79"/>
      <c r="F39" s="79"/>
      <c r="G39" s="79"/>
      <c r="H39" s="79"/>
      <c r="I39" s="79"/>
    </row>
    <row r="40" spans="1:9" x14ac:dyDescent="0.25">
      <c r="A40" s="80" t="s">
        <v>46</v>
      </c>
      <c r="B40" s="70"/>
      <c r="C40" s="72"/>
      <c r="D40" s="72"/>
      <c r="E40" s="72"/>
      <c r="F40" s="72"/>
      <c r="G40" s="72"/>
      <c r="H40" s="72"/>
      <c r="I40" s="72"/>
    </row>
    <row r="41" spans="1:9" x14ac:dyDescent="0.25">
      <c r="A41" s="59"/>
      <c r="B41" s="60"/>
      <c r="C41" s="65"/>
      <c r="D41" s="65"/>
      <c r="E41" s="65"/>
      <c r="F41" s="65"/>
      <c r="G41" s="65"/>
      <c r="H41" s="65"/>
      <c r="I41" s="65"/>
    </row>
    <row r="42" spans="1:9" x14ac:dyDescent="0.25">
      <c r="A42" s="59" t="s">
        <v>47</v>
      </c>
      <c r="B42" s="60"/>
      <c r="C42" s="65"/>
      <c r="D42" s="65"/>
      <c r="E42" s="65"/>
      <c r="F42" s="65"/>
      <c r="G42" s="65"/>
      <c r="H42" s="65"/>
      <c r="I42" s="65"/>
    </row>
    <row r="43" spans="1:9" x14ac:dyDescent="0.25">
      <c r="A43" s="59"/>
      <c r="B43" s="60"/>
      <c r="C43" s="65"/>
      <c r="D43" s="65"/>
      <c r="E43" s="65"/>
      <c r="F43" s="65"/>
      <c r="G43" s="65"/>
      <c r="H43" s="65"/>
      <c r="I43" s="65"/>
    </row>
    <row r="44" spans="1:9" x14ac:dyDescent="0.25">
      <c r="A44" s="112" t="s">
        <v>48</v>
      </c>
      <c r="B44" s="73"/>
      <c r="C44" s="65"/>
      <c r="D44" s="65"/>
      <c r="E44" s="65"/>
      <c r="F44" s="65"/>
      <c r="G44" s="65"/>
      <c r="H44" s="65"/>
      <c r="I44" s="65"/>
    </row>
    <row r="45" spans="1:9" x14ac:dyDescent="0.25">
      <c r="A45" s="113" t="s">
        <v>49</v>
      </c>
      <c r="B45" s="114"/>
      <c r="C45" s="65"/>
      <c r="D45" s="65"/>
      <c r="E45" s="65"/>
      <c r="F45" s="65"/>
      <c r="G45" s="65"/>
      <c r="H45" s="65"/>
      <c r="I45" s="65"/>
    </row>
    <row r="46" spans="1:9" x14ac:dyDescent="0.25">
      <c r="A46" s="6"/>
      <c r="B46" s="6"/>
      <c r="C46" s="6"/>
      <c r="D46" s="6"/>
      <c r="E46" s="6"/>
      <c r="F46" s="6"/>
      <c r="G46" s="6"/>
      <c r="H46" s="6"/>
      <c r="I46" s="6"/>
    </row>
    <row r="47" spans="1:9" x14ac:dyDescent="0.25">
      <c r="A47" s="6"/>
      <c r="B47" s="6"/>
      <c r="C47" s="6"/>
      <c r="D47" s="6"/>
      <c r="E47" s="6"/>
      <c r="F47" s="6"/>
      <c r="G47" s="6"/>
      <c r="H47" s="6"/>
      <c r="I47" s="6"/>
    </row>
  </sheetData>
  <sheetProtection selectLockedCells="1"/>
  <mergeCells count="1">
    <mergeCell ref="A18:I18"/>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9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715755-7D28-4DB5-ABAE-A6BB642F67D4}">
  <sheetPr>
    <pageSetUpPr fitToPage="1"/>
  </sheetPr>
  <dimension ref="A1:I47"/>
  <sheetViews>
    <sheetView zoomScaleNormal="100" workbookViewId="0">
      <selection activeCell="B5" sqref="B5"/>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6" t="s">
        <v>492</v>
      </c>
      <c r="I2" s="28"/>
    </row>
    <row r="3" spans="1:9" x14ac:dyDescent="0.25">
      <c r="A3" s="6" t="s">
        <v>4</v>
      </c>
      <c r="B3" s="28" t="s">
        <v>136</v>
      </c>
      <c r="C3" s="28"/>
      <c r="D3" s="28"/>
      <c r="E3" s="7"/>
      <c r="F3" s="6"/>
      <c r="G3" s="57" t="s">
        <v>6</v>
      </c>
      <c r="H3" s="27" t="s">
        <v>493</v>
      </c>
      <c r="I3" s="29"/>
    </row>
    <row r="4" spans="1:9" x14ac:dyDescent="0.25">
      <c r="A4" s="6" t="s">
        <v>8</v>
      </c>
      <c r="B4" s="28" t="s">
        <v>651</v>
      </c>
      <c r="C4" s="28"/>
      <c r="D4" s="28"/>
      <c r="E4" s="7"/>
      <c r="F4" s="6"/>
      <c r="G4" s="57" t="s">
        <v>10</v>
      </c>
      <c r="H4" s="28" t="s">
        <v>11</v>
      </c>
      <c r="I4" s="28"/>
    </row>
    <row r="5" spans="1:9" x14ac:dyDescent="0.25">
      <c r="A5" s="6" t="s">
        <v>12</v>
      </c>
      <c r="B5" s="28" t="s">
        <v>92</v>
      </c>
      <c r="C5" s="29"/>
      <c r="D5" s="29"/>
      <c r="E5" s="7"/>
      <c r="F5" s="6"/>
      <c r="G5" s="57" t="s">
        <v>14</v>
      </c>
      <c r="H5" s="29" t="s">
        <v>579</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45" t="s">
        <v>580</v>
      </c>
      <c r="B9" s="6"/>
      <c r="C9" s="7"/>
      <c r="D9" s="7"/>
      <c r="E9" s="7"/>
      <c r="F9" s="7"/>
      <c r="G9" s="7"/>
      <c r="H9" s="7"/>
      <c r="I9" s="7"/>
    </row>
    <row r="10" spans="1:9" x14ac:dyDescent="0.25">
      <c r="A10" s="6" t="s">
        <v>18</v>
      </c>
      <c r="B10" s="6"/>
      <c r="C10" s="7"/>
      <c r="D10" s="7"/>
      <c r="E10" s="7"/>
      <c r="F10" s="7"/>
      <c r="G10" s="7"/>
      <c r="H10" s="7"/>
      <c r="I10" s="7"/>
    </row>
    <row r="11" spans="1:9" x14ac:dyDescent="0.25">
      <c r="A11" s="45" t="s">
        <v>490</v>
      </c>
      <c r="B11" s="6"/>
      <c r="C11" s="7"/>
      <c r="D11" s="7"/>
      <c r="E11" s="7"/>
      <c r="F11" s="7"/>
      <c r="G11" s="7"/>
      <c r="H11" s="7"/>
      <c r="I11" s="7"/>
    </row>
    <row r="12" spans="1:9" x14ac:dyDescent="0.25">
      <c r="A12" s="6" t="s">
        <v>20</v>
      </c>
      <c r="B12" s="6"/>
      <c r="C12" s="7"/>
      <c r="D12" s="7"/>
      <c r="E12" s="7"/>
      <c r="F12" s="7"/>
      <c r="G12" s="7"/>
      <c r="H12" s="7"/>
      <c r="I12" s="7"/>
    </row>
    <row r="13" spans="1:9" x14ac:dyDescent="0.25">
      <c r="A13" s="45" t="s">
        <v>581</v>
      </c>
      <c r="B13" s="6"/>
      <c r="C13" s="7"/>
      <c r="D13" s="7"/>
      <c r="E13" s="7"/>
      <c r="F13" s="7"/>
      <c r="G13" s="7"/>
      <c r="H13" s="7"/>
      <c r="I13" s="7"/>
    </row>
    <row r="14" spans="1:9" x14ac:dyDescent="0.25">
      <c r="A14" s="5" t="s">
        <v>22</v>
      </c>
      <c r="B14" s="6"/>
      <c r="C14" s="7"/>
      <c r="D14" s="7"/>
      <c r="E14" s="7"/>
      <c r="F14" s="7"/>
      <c r="G14" s="7"/>
      <c r="H14" s="7"/>
      <c r="I14" s="7"/>
    </row>
    <row r="15" spans="1:9" x14ac:dyDescent="0.25">
      <c r="A15" s="6"/>
      <c r="B15" s="6"/>
      <c r="C15" s="7"/>
      <c r="D15" s="7"/>
      <c r="E15" s="7"/>
      <c r="F15" s="7"/>
      <c r="G15" s="7"/>
      <c r="H15" s="7"/>
      <c r="I15" s="7"/>
    </row>
    <row r="16" spans="1:9" x14ac:dyDescent="0.25">
      <c r="A16" s="5" t="s">
        <v>23</v>
      </c>
      <c r="B16" s="6"/>
      <c r="C16" s="7"/>
      <c r="D16" s="7"/>
      <c r="E16" s="7"/>
      <c r="F16" s="7"/>
      <c r="G16" s="7"/>
      <c r="H16" s="7"/>
      <c r="I16" s="7"/>
    </row>
    <row r="17" spans="1:9" x14ac:dyDescent="0.25">
      <c r="A17" s="82" t="s">
        <v>517</v>
      </c>
      <c r="B17" s="7"/>
      <c r="C17" s="7"/>
      <c r="D17" s="7"/>
      <c r="E17" s="7"/>
      <c r="F17" s="7"/>
      <c r="G17" s="7"/>
      <c r="H17" s="7"/>
      <c r="I17" s="7"/>
    </row>
    <row r="18" spans="1:9" ht="13" x14ac:dyDescent="0.3">
      <c r="A18" s="119" t="s">
        <v>25</v>
      </c>
      <c r="B18" s="120"/>
      <c r="C18" s="120"/>
      <c r="D18" s="120"/>
      <c r="E18" s="120"/>
      <c r="F18" s="120"/>
      <c r="G18" s="120"/>
      <c r="H18" s="120"/>
      <c r="I18" s="121"/>
    </row>
    <row r="19" spans="1:9" x14ac:dyDescent="0.25">
      <c r="A19" s="59"/>
      <c r="B19" s="60"/>
      <c r="C19" s="61" t="s">
        <v>26</v>
      </c>
      <c r="D19" s="61" t="s">
        <v>27</v>
      </c>
      <c r="E19" s="61" t="s">
        <v>28</v>
      </c>
      <c r="F19" s="61" t="s">
        <v>29</v>
      </c>
      <c r="G19" s="61" t="s">
        <v>30</v>
      </c>
      <c r="H19" s="61" t="s">
        <v>31</v>
      </c>
      <c r="I19" s="61" t="s">
        <v>32</v>
      </c>
    </row>
    <row r="20" spans="1:9" x14ac:dyDescent="0.25">
      <c r="A20" s="59"/>
      <c r="B20" s="60"/>
      <c r="C20" s="62" t="s">
        <v>33</v>
      </c>
      <c r="D20" s="63" t="s">
        <v>33</v>
      </c>
      <c r="E20" s="62" t="s">
        <v>33</v>
      </c>
      <c r="F20" s="62" t="s">
        <v>33</v>
      </c>
      <c r="G20" s="62" t="s">
        <v>34</v>
      </c>
      <c r="H20" s="62" t="s">
        <v>34</v>
      </c>
      <c r="I20" s="62" t="s">
        <v>34</v>
      </c>
    </row>
    <row r="21" spans="1:9" x14ac:dyDescent="0.25">
      <c r="A21" s="59" t="s">
        <v>35</v>
      </c>
      <c r="B21" s="60"/>
      <c r="C21" s="64"/>
      <c r="D21" s="65"/>
      <c r="E21" s="65"/>
      <c r="F21" s="65">
        <v>40000</v>
      </c>
      <c r="G21" s="65"/>
      <c r="H21" s="65">
        <v>0</v>
      </c>
      <c r="I21" s="65">
        <v>0</v>
      </c>
    </row>
    <row r="22" spans="1:9" x14ac:dyDescent="0.25">
      <c r="A22" s="59" t="s">
        <v>36</v>
      </c>
      <c r="B22" s="60"/>
      <c r="C22" s="64"/>
      <c r="D22" s="65">
        <f t="shared" ref="D22:I22" si="0">C33</f>
        <v>0</v>
      </c>
      <c r="E22" s="65">
        <f t="shared" si="0"/>
        <v>0</v>
      </c>
      <c r="F22" s="65">
        <f t="shared" si="0"/>
        <v>0</v>
      </c>
      <c r="G22" s="65">
        <f t="shared" si="0"/>
        <v>0</v>
      </c>
      <c r="H22" s="65">
        <f t="shared" si="0"/>
        <v>0</v>
      </c>
      <c r="I22" s="65">
        <f t="shared" si="0"/>
        <v>0</v>
      </c>
    </row>
    <row r="23" spans="1:9" x14ac:dyDescent="0.25">
      <c r="A23" s="59" t="s">
        <v>37</v>
      </c>
      <c r="B23" s="60"/>
      <c r="C23" s="64"/>
      <c r="D23" s="65"/>
      <c r="E23" s="65"/>
      <c r="F23" s="65">
        <v>0</v>
      </c>
      <c r="G23" s="65">
        <v>40000</v>
      </c>
      <c r="H23" s="65">
        <v>0</v>
      </c>
      <c r="I23" s="65">
        <v>0</v>
      </c>
    </row>
    <row r="24" spans="1:9" x14ac:dyDescent="0.25">
      <c r="A24" s="59" t="s">
        <v>38</v>
      </c>
      <c r="B24" s="60"/>
      <c r="C24" s="64"/>
      <c r="D24" s="65"/>
      <c r="E24" s="65"/>
      <c r="F24" s="64">
        <v>0</v>
      </c>
      <c r="G24" s="65">
        <v>40000</v>
      </c>
      <c r="H24" s="65">
        <v>0</v>
      </c>
      <c r="I24" s="65">
        <v>0</v>
      </c>
    </row>
    <row r="25" spans="1:9" x14ac:dyDescent="0.25">
      <c r="A25" s="59"/>
      <c r="B25" s="60"/>
      <c r="C25" s="64"/>
      <c r="D25" s="65"/>
      <c r="E25" s="65"/>
      <c r="F25" s="65"/>
      <c r="G25" s="65"/>
      <c r="H25" s="65"/>
      <c r="I25" s="65"/>
    </row>
    <row r="26" spans="1:9" x14ac:dyDescent="0.25">
      <c r="A26" s="59" t="s">
        <v>39</v>
      </c>
      <c r="B26" s="29"/>
      <c r="C26" s="66"/>
      <c r="D26" s="66"/>
      <c r="E26" s="66"/>
      <c r="F26" s="66"/>
      <c r="G26" s="66"/>
      <c r="H26" s="66"/>
      <c r="I26" s="64"/>
    </row>
    <row r="27" spans="1:9" x14ac:dyDescent="0.25">
      <c r="A27" s="67" t="s">
        <v>40</v>
      </c>
      <c r="B27" s="60"/>
      <c r="C27" s="64"/>
      <c r="D27" s="68"/>
      <c r="E27" s="66"/>
      <c r="F27" s="66"/>
      <c r="G27" s="66"/>
      <c r="H27" s="66"/>
      <c r="I27" s="64"/>
    </row>
    <row r="28" spans="1:9" x14ac:dyDescent="0.25">
      <c r="A28" s="69"/>
      <c r="B28" s="70"/>
      <c r="C28" s="64"/>
      <c r="D28" s="65"/>
      <c r="E28" s="65"/>
      <c r="F28" s="65">
        <v>0</v>
      </c>
      <c r="G28" s="65"/>
      <c r="H28" s="65"/>
      <c r="I28" s="65"/>
    </row>
    <row r="29" spans="1:9" x14ac:dyDescent="0.25">
      <c r="A29" s="69"/>
      <c r="B29" s="70"/>
      <c r="C29" s="64"/>
      <c r="D29" s="65"/>
      <c r="E29" s="65"/>
      <c r="F29" s="65"/>
      <c r="G29" s="65"/>
      <c r="H29" s="65"/>
      <c r="I29" s="65"/>
    </row>
    <row r="30" spans="1:9" x14ac:dyDescent="0.25">
      <c r="A30" s="69"/>
      <c r="B30" s="70"/>
      <c r="C30" s="64"/>
      <c r="D30" s="65"/>
      <c r="E30" s="65"/>
      <c r="F30" s="65"/>
      <c r="G30" s="65"/>
      <c r="H30" s="65"/>
      <c r="I30" s="65"/>
    </row>
    <row r="31" spans="1:9" x14ac:dyDescent="0.25">
      <c r="A31" s="59" t="s">
        <v>41</v>
      </c>
      <c r="B31" s="60"/>
      <c r="C31" s="64">
        <f t="shared" ref="C31:I31" si="1">SUM(C28:C30)</f>
        <v>0</v>
      </c>
      <c r="D31" s="64">
        <f t="shared" si="1"/>
        <v>0</v>
      </c>
      <c r="E31" s="64">
        <f t="shared" si="1"/>
        <v>0</v>
      </c>
      <c r="F31" s="64">
        <f t="shared" si="1"/>
        <v>0</v>
      </c>
      <c r="G31" s="64">
        <f t="shared" si="1"/>
        <v>0</v>
      </c>
      <c r="H31" s="64">
        <f t="shared" si="1"/>
        <v>0</v>
      </c>
      <c r="I31" s="64">
        <f t="shared" si="1"/>
        <v>0</v>
      </c>
    </row>
    <row r="32" spans="1:9" x14ac:dyDescent="0.25">
      <c r="A32" s="59"/>
      <c r="B32" s="60"/>
      <c r="C32" s="64"/>
      <c r="D32" s="65"/>
      <c r="E32" s="65"/>
      <c r="F32" s="65"/>
      <c r="G32" s="65"/>
      <c r="H32" s="65"/>
      <c r="I32" s="65"/>
    </row>
    <row r="33" spans="1:9" x14ac:dyDescent="0.25">
      <c r="A33" s="59" t="s">
        <v>42</v>
      </c>
      <c r="B33" s="60"/>
      <c r="C33" s="64">
        <f>+C22+C23-C24+C31</f>
        <v>0</v>
      </c>
      <c r="D33" s="64">
        <f t="shared" ref="D33:I33" si="2">+D22+D23-D24+D31</f>
        <v>0</v>
      </c>
      <c r="E33" s="64">
        <f>+E22+E23-E24+E31</f>
        <v>0</v>
      </c>
      <c r="F33" s="64">
        <f t="shared" si="2"/>
        <v>0</v>
      </c>
      <c r="G33" s="64">
        <f>+G22+G23-G24+G31</f>
        <v>0</v>
      </c>
      <c r="H33" s="64">
        <f>+H22+H23-H24+H31</f>
        <v>0</v>
      </c>
      <c r="I33" s="64">
        <f t="shared" si="2"/>
        <v>0</v>
      </c>
    </row>
    <row r="34" spans="1:9" x14ac:dyDescent="0.25">
      <c r="A34" s="69"/>
      <c r="B34" s="70"/>
      <c r="C34" s="71"/>
      <c r="D34" s="72"/>
      <c r="E34" s="72"/>
      <c r="F34" s="65"/>
      <c r="G34" s="65"/>
      <c r="H34" s="65"/>
      <c r="I34" s="65"/>
    </row>
    <row r="35" spans="1:9" x14ac:dyDescent="0.25">
      <c r="A35" s="59" t="s">
        <v>43</v>
      </c>
      <c r="B35" s="60"/>
      <c r="C35" s="71"/>
      <c r="D35" s="72"/>
      <c r="E35" s="72"/>
      <c r="F35" s="65">
        <v>35804</v>
      </c>
      <c r="G35" s="65">
        <v>0</v>
      </c>
      <c r="H35" s="65">
        <v>0</v>
      </c>
      <c r="I35" s="65">
        <v>0</v>
      </c>
    </row>
    <row r="36" spans="1:9" x14ac:dyDescent="0.25">
      <c r="A36" s="69"/>
      <c r="B36" s="70"/>
      <c r="C36" s="71"/>
      <c r="D36" s="72"/>
      <c r="E36" s="72"/>
      <c r="F36" s="65"/>
      <c r="G36" s="65"/>
      <c r="H36" s="65"/>
      <c r="I36" s="65"/>
    </row>
    <row r="37" spans="1:9" x14ac:dyDescent="0.25">
      <c r="A37" s="59" t="s">
        <v>44</v>
      </c>
      <c r="B37" s="73"/>
      <c r="C37" s="74">
        <f>C33-C35</f>
        <v>0</v>
      </c>
      <c r="D37" s="74">
        <f t="shared" ref="D37:I37" si="3">D33-D35</f>
        <v>0</v>
      </c>
      <c r="E37" s="74">
        <f t="shared" si="3"/>
        <v>0</v>
      </c>
      <c r="F37" s="75">
        <f t="shared" si="3"/>
        <v>-35804</v>
      </c>
      <c r="G37" s="75">
        <f t="shared" si="3"/>
        <v>0</v>
      </c>
      <c r="H37" s="75">
        <f t="shared" si="3"/>
        <v>0</v>
      </c>
      <c r="I37" s="75">
        <f t="shared" si="3"/>
        <v>0</v>
      </c>
    </row>
    <row r="38" spans="1:9" x14ac:dyDescent="0.25">
      <c r="A38" s="76"/>
      <c r="B38" s="76"/>
      <c r="C38" s="77"/>
      <c r="D38" s="77"/>
      <c r="E38" s="77"/>
      <c r="F38" s="77"/>
      <c r="G38" s="77"/>
      <c r="H38" s="77"/>
      <c r="I38" s="77"/>
    </row>
    <row r="39" spans="1:9" x14ac:dyDescent="0.25">
      <c r="A39" s="78" t="s">
        <v>45</v>
      </c>
      <c r="B39" s="28"/>
      <c r="C39" s="79"/>
      <c r="D39" s="79"/>
      <c r="E39" s="79"/>
      <c r="F39" s="79"/>
      <c r="G39" s="79"/>
      <c r="H39" s="79"/>
      <c r="I39" s="79"/>
    </row>
    <row r="40" spans="1:9" x14ac:dyDescent="0.25">
      <c r="A40" s="80" t="s">
        <v>46</v>
      </c>
      <c r="B40" s="70"/>
      <c r="C40" s="72"/>
      <c r="D40" s="72"/>
      <c r="E40" s="72"/>
      <c r="F40" s="72"/>
      <c r="G40" s="72"/>
      <c r="H40" s="72"/>
      <c r="I40" s="72"/>
    </row>
    <row r="41" spans="1:9" x14ac:dyDescent="0.25">
      <c r="A41" s="59"/>
      <c r="B41" s="60"/>
      <c r="C41" s="65"/>
      <c r="D41" s="65"/>
      <c r="E41" s="65"/>
      <c r="F41" s="65"/>
      <c r="G41" s="65"/>
      <c r="H41" s="65"/>
      <c r="I41" s="65"/>
    </row>
    <row r="42" spans="1:9" x14ac:dyDescent="0.25">
      <c r="A42" s="59" t="s">
        <v>47</v>
      </c>
      <c r="B42" s="60"/>
      <c r="C42" s="65"/>
      <c r="D42" s="65"/>
      <c r="E42" s="65"/>
      <c r="F42" s="65"/>
      <c r="G42" s="65"/>
      <c r="H42" s="65"/>
      <c r="I42" s="65"/>
    </row>
    <row r="43" spans="1:9" x14ac:dyDescent="0.25">
      <c r="A43" s="59"/>
      <c r="B43" s="60"/>
      <c r="C43" s="65"/>
      <c r="D43" s="65"/>
      <c r="E43" s="65"/>
      <c r="F43" s="65"/>
      <c r="G43" s="65"/>
      <c r="H43" s="65"/>
      <c r="I43" s="65"/>
    </row>
    <row r="44" spans="1:9" x14ac:dyDescent="0.25">
      <c r="A44" s="112" t="s">
        <v>48</v>
      </c>
      <c r="B44" s="73"/>
      <c r="C44" s="65"/>
      <c r="D44" s="65"/>
      <c r="E44" s="65"/>
      <c r="F44" s="65"/>
      <c r="G44" s="65"/>
      <c r="H44" s="65"/>
      <c r="I44" s="65"/>
    </row>
    <row r="45" spans="1:9" x14ac:dyDescent="0.25">
      <c r="A45" s="113" t="s">
        <v>49</v>
      </c>
      <c r="B45" s="114"/>
      <c r="C45" s="65"/>
      <c r="D45" s="65"/>
      <c r="E45" s="65"/>
      <c r="F45" s="65"/>
      <c r="G45" s="65"/>
      <c r="H45" s="65"/>
      <c r="I45" s="65"/>
    </row>
    <row r="46" spans="1:9" x14ac:dyDescent="0.25">
      <c r="A46" s="6"/>
      <c r="B46" s="6"/>
      <c r="C46" s="6"/>
      <c r="D46" s="6"/>
      <c r="E46" s="6"/>
      <c r="F46" s="6"/>
      <c r="G46" s="6"/>
      <c r="H46" s="6"/>
      <c r="I46" s="6"/>
    </row>
    <row r="47" spans="1:9" x14ac:dyDescent="0.25">
      <c r="A47" s="6"/>
      <c r="B47" s="6"/>
      <c r="C47" s="6"/>
      <c r="D47" s="6"/>
      <c r="E47" s="6"/>
      <c r="F47" s="6"/>
      <c r="G47" s="6"/>
      <c r="H47" s="6"/>
      <c r="I47" s="6"/>
    </row>
  </sheetData>
  <sheetProtection selectLockedCells="1"/>
  <mergeCells count="1">
    <mergeCell ref="A18:I18"/>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9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BB98B9-7B69-47E8-ABD0-79046C89C55A}">
  <sheetPr>
    <pageSetUpPr fitToPage="1"/>
  </sheetPr>
  <dimension ref="A1:M47"/>
  <sheetViews>
    <sheetView zoomScaleNormal="100" workbookViewId="0">
      <selection activeCell="B5" sqref="B5"/>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8" t="s">
        <v>485</v>
      </c>
      <c r="I2" s="28"/>
    </row>
    <row r="3" spans="1:9" x14ac:dyDescent="0.25">
      <c r="A3" s="6" t="s">
        <v>4</v>
      </c>
      <c r="B3" s="28" t="s">
        <v>136</v>
      </c>
      <c r="C3" s="28"/>
      <c r="D3" s="28"/>
      <c r="E3" s="7"/>
      <c r="F3" s="6"/>
      <c r="G3" s="57" t="s">
        <v>6</v>
      </c>
      <c r="H3" s="29" t="s">
        <v>486</v>
      </c>
      <c r="I3" s="29"/>
    </row>
    <row r="4" spans="1:9" x14ac:dyDescent="0.25">
      <c r="A4" s="6" t="s">
        <v>8</v>
      </c>
      <c r="B4" s="28" t="s">
        <v>652</v>
      </c>
      <c r="C4" s="28"/>
      <c r="D4" s="28"/>
      <c r="E4" s="7"/>
      <c r="F4" s="6"/>
      <c r="G4" s="57" t="s">
        <v>10</v>
      </c>
      <c r="H4" s="28" t="s">
        <v>11</v>
      </c>
      <c r="I4" s="28"/>
    </row>
    <row r="5" spans="1:9" x14ac:dyDescent="0.25">
      <c r="A5" s="6" t="s">
        <v>12</v>
      </c>
      <c r="B5" s="28" t="s">
        <v>92</v>
      </c>
      <c r="C5" s="29"/>
      <c r="D5" s="29"/>
      <c r="E5" s="7"/>
      <c r="F5" s="6"/>
      <c r="G5" s="57" t="s">
        <v>14</v>
      </c>
      <c r="H5" s="29" t="s">
        <v>582</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45" t="s">
        <v>583</v>
      </c>
      <c r="B9" s="6"/>
      <c r="C9" s="7"/>
      <c r="D9" s="7"/>
      <c r="E9" s="7"/>
      <c r="F9" s="7"/>
      <c r="G9" s="7"/>
      <c r="H9" s="7"/>
      <c r="I9" s="7"/>
    </row>
    <row r="10" spans="1:9" x14ac:dyDescent="0.25">
      <c r="A10" s="6" t="s">
        <v>18</v>
      </c>
      <c r="B10" s="6"/>
      <c r="C10" s="7"/>
      <c r="D10" s="7"/>
      <c r="E10" s="7"/>
      <c r="F10" s="7"/>
      <c r="G10" s="7"/>
      <c r="H10" s="7"/>
      <c r="I10" s="7"/>
    </row>
    <row r="11" spans="1:9" x14ac:dyDescent="0.25">
      <c r="A11" s="45" t="s">
        <v>490</v>
      </c>
      <c r="B11" s="6"/>
      <c r="C11" s="7"/>
      <c r="D11" s="7"/>
      <c r="E11" s="7"/>
      <c r="F11" s="7"/>
      <c r="G11" s="7"/>
      <c r="H11" s="7"/>
      <c r="I11" s="7"/>
    </row>
    <row r="12" spans="1:9" x14ac:dyDescent="0.25">
      <c r="A12" s="6" t="s">
        <v>20</v>
      </c>
      <c r="B12" s="6"/>
      <c r="C12" s="7"/>
      <c r="D12" s="7"/>
      <c r="E12" s="7"/>
      <c r="F12" s="7"/>
      <c r="G12" s="7"/>
      <c r="H12" s="7"/>
      <c r="I12" s="7"/>
    </row>
    <row r="13" spans="1:9" x14ac:dyDescent="0.25">
      <c r="A13" s="45" t="s">
        <v>584</v>
      </c>
      <c r="B13" s="6"/>
      <c r="C13" s="7"/>
      <c r="D13" s="7"/>
      <c r="E13" s="7"/>
      <c r="F13" s="7"/>
      <c r="G13" s="7"/>
      <c r="H13" s="7"/>
      <c r="I13" s="7"/>
    </row>
    <row r="14" spans="1:9" x14ac:dyDescent="0.25">
      <c r="A14" s="5" t="s">
        <v>22</v>
      </c>
      <c r="B14" s="6"/>
      <c r="C14" s="7"/>
      <c r="D14" s="7"/>
      <c r="E14" s="7"/>
      <c r="F14" s="7"/>
      <c r="G14" s="7"/>
      <c r="H14" s="7"/>
      <c r="I14" s="7"/>
    </row>
    <row r="15" spans="1:9" x14ac:dyDescent="0.25">
      <c r="A15" s="6"/>
      <c r="B15" s="6"/>
      <c r="C15" s="7"/>
      <c r="D15" s="7"/>
      <c r="E15" s="7"/>
      <c r="F15" s="7"/>
      <c r="G15" s="7"/>
      <c r="H15" s="7"/>
      <c r="I15" s="7"/>
    </row>
    <row r="16" spans="1:9" x14ac:dyDescent="0.25">
      <c r="A16" s="5" t="s">
        <v>23</v>
      </c>
      <c r="B16" s="6"/>
      <c r="C16" s="7"/>
      <c r="D16" s="7"/>
      <c r="E16" s="7"/>
      <c r="F16" s="7"/>
      <c r="G16" s="7"/>
      <c r="H16" s="7"/>
      <c r="I16" s="7"/>
    </row>
    <row r="17" spans="1:13" x14ac:dyDescent="0.25">
      <c r="A17" s="82" t="s">
        <v>517</v>
      </c>
      <c r="B17" s="7"/>
      <c r="C17" s="7"/>
      <c r="D17" s="7"/>
      <c r="E17" s="7"/>
      <c r="F17" s="7"/>
      <c r="G17" s="7"/>
      <c r="H17" s="7"/>
      <c r="I17" s="7"/>
    </row>
    <row r="18" spans="1:13" ht="13" x14ac:dyDescent="0.3">
      <c r="A18" s="119" t="s">
        <v>25</v>
      </c>
      <c r="B18" s="120"/>
      <c r="C18" s="120"/>
      <c r="D18" s="120"/>
      <c r="E18" s="120"/>
      <c r="F18" s="120"/>
      <c r="G18" s="120"/>
      <c r="H18" s="120"/>
      <c r="I18" s="121"/>
    </row>
    <row r="19" spans="1:13" x14ac:dyDescent="0.25">
      <c r="A19" s="59"/>
      <c r="B19" s="60"/>
      <c r="C19" s="61" t="s">
        <v>26</v>
      </c>
      <c r="D19" s="61" t="s">
        <v>27</v>
      </c>
      <c r="E19" s="61" t="s">
        <v>28</v>
      </c>
      <c r="F19" s="61" t="s">
        <v>29</v>
      </c>
      <c r="G19" s="61" t="s">
        <v>30</v>
      </c>
      <c r="H19" s="61" t="s">
        <v>31</v>
      </c>
      <c r="I19" s="61" t="s">
        <v>32</v>
      </c>
    </row>
    <row r="20" spans="1:13" x14ac:dyDescent="0.25">
      <c r="A20" s="59"/>
      <c r="B20" s="60"/>
      <c r="C20" s="62" t="s">
        <v>33</v>
      </c>
      <c r="D20" s="63" t="s">
        <v>33</v>
      </c>
      <c r="E20" s="62" t="s">
        <v>33</v>
      </c>
      <c r="F20" s="62" t="s">
        <v>33</v>
      </c>
      <c r="G20" s="62" t="s">
        <v>34</v>
      </c>
      <c r="H20" s="62" t="s">
        <v>34</v>
      </c>
      <c r="I20" s="62" t="s">
        <v>34</v>
      </c>
    </row>
    <row r="21" spans="1:13" x14ac:dyDescent="0.25">
      <c r="A21" s="59" t="s">
        <v>35</v>
      </c>
      <c r="B21" s="60"/>
      <c r="C21" s="64"/>
      <c r="D21" s="65"/>
      <c r="E21" s="65"/>
      <c r="F21" s="65">
        <v>58000</v>
      </c>
      <c r="G21" s="65"/>
      <c r="H21" s="65">
        <v>0</v>
      </c>
      <c r="I21" s="65">
        <v>0</v>
      </c>
    </row>
    <row r="22" spans="1:13" x14ac:dyDescent="0.25">
      <c r="A22" s="59" t="s">
        <v>36</v>
      </c>
      <c r="B22" s="60"/>
      <c r="C22" s="64"/>
      <c r="D22" s="65">
        <f t="shared" ref="D22:I22" si="0">C33</f>
        <v>0</v>
      </c>
      <c r="E22" s="65">
        <f t="shared" si="0"/>
        <v>0</v>
      </c>
      <c r="F22" s="65">
        <f t="shared" si="0"/>
        <v>0</v>
      </c>
      <c r="G22" s="65">
        <f t="shared" si="0"/>
        <v>2562</v>
      </c>
      <c r="H22" s="65">
        <f t="shared" si="0"/>
        <v>0</v>
      </c>
      <c r="I22" s="65">
        <f t="shared" si="0"/>
        <v>0</v>
      </c>
    </row>
    <row r="23" spans="1:13" x14ac:dyDescent="0.25">
      <c r="A23" s="59" t="s">
        <v>37</v>
      </c>
      <c r="B23" s="60"/>
      <c r="C23" s="64"/>
      <c r="D23" s="65"/>
      <c r="E23" s="65"/>
      <c r="F23" s="65">
        <v>30748</v>
      </c>
      <c r="G23" s="65">
        <f>29814-G22</f>
        <v>27252</v>
      </c>
      <c r="H23" s="65">
        <v>0</v>
      </c>
      <c r="I23" s="65">
        <v>0</v>
      </c>
    </row>
    <row r="24" spans="1:13" x14ac:dyDescent="0.25">
      <c r="A24" s="59" t="s">
        <v>38</v>
      </c>
      <c r="B24" s="60"/>
      <c r="C24" s="64"/>
      <c r="D24" s="65"/>
      <c r="E24" s="65"/>
      <c r="F24" s="64">
        <v>28186</v>
      </c>
      <c r="G24" s="65">
        <v>29814</v>
      </c>
      <c r="H24" s="65">
        <v>0</v>
      </c>
      <c r="I24" s="65">
        <v>0</v>
      </c>
    </row>
    <row r="25" spans="1:13" x14ac:dyDescent="0.25">
      <c r="A25" s="59"/>
      <c r="B25" s="60"/>
      <c r="C25" s="64"/>
      <c r="D25" s="65"/>
      <c r="E25" s="65"/>
      <c r="F25" s="65"/>
      <c r="G25" s="65"/>
      <c r="H25" s="65"/>
      <c r="I25" s="65"/>
    </row>
    <row r="26" spans="1:13" x14ac:dyDescent="0.25">
      <c r="A26" s="59" t="s">
        <v>39</v>
      </c>
      <c r="B26" s="29"/>
      <c r="C26" s="66"/>
      <c r="D26" s="66"/>
      <c r="E26" s="66"/>
      <c r="F26" s="66"/>
      <c r="G26" s="66"/>
      <c r="H26" s="66"/>
      <c r="I26" s="64"/>
      <c r="M26" s="55"/>
    </row>
    <row r="27" spans="1:13" x14ac:dyDescent="0.25">
      <c r="A27" s="67" t="s">
        <v>40</v>
      </c>
      <c r="B27" s="60"/>
      <c r="C27" s="64"/>
      <c r="D27" s="68"/>
      <c r="E27" s="66"/>
      <c r="F27" s="66"/>
      <c r="G27" s="66"/>
      <c r="H27" s="66"/>
      <c r="I27" s="64"/>
    </row>
    <row r="28" spans="1:13" x14ac:dyDescent="0.25">
      <c r="A28" s="69"/>
      <c r="B28" s="70"/>
      <c r="C28" s="64"/>
      <c r="D28" s="65"/>
      <c r="E28" s="65"/>
      <c r="F28" s="65">
        <v>0</v>
      </c>
      <c r="G28" s="65"/>
      <c r="H28" s="65"/>
      <c r="I28" s="65"/>
    </row>
    <row r="29" spans="1:13" x14ac:dyDescent="0.25">
      <c r="A29" s="69"/>
      <c r="B29" s="70"/>
      <c r="C29" s="64"/>
      <c r="D29" s="65"/>
      <c r="E29" s="65"/>
      <c r="F29" s="65"/>
      <c r="G29" s="65"/>
      <c r="H29" s="65"/>
      <c r="I29" s="65"/>
    </row>
    <row r="30" spans="1:13" x14ac:dyDescent="0.25">
      <c r="A30" s="69"/>
      <c r="B30" s="70"/>
      <c r="C30" s="64"/>
      <c r="D30" s="65"/>
      <c r="E30" s="65"/>
      <c r="F30" s="65"/>
      <c r="G30" s="65"/>
      <c r="H30" s="65"/>
      <c r="I30" s="65"/>
    </row>
    <row r="31" spans="1:13" x14ac:dyDescent="0.25">
      <c r="A31" s="59" t="s">
        <v>41</v>
      </c>
      <c r="B31" s="60"/>
      <c r="C31" s="64">
        <f t="shared" ref="C31:I31" si="1">SUM(C28:C30)</f>
        <v>0</v>
      </c>
      <c r="D31" s="64">
        <f t="shared" si="1"/>
        <v>0</v>
      </c>
      <c r="E31" s="64">
        <f t="shared" si="1"/>
        <v>0</v>
      </c>
      <c r="F31" s="64">
        <f t="shared" si="1"/>
        <v>0</v>
      </c>
      <c r="G31" s="64">
        <f t="shared" si="1"/>
        <v>0</v>
      </c>
      <c r="H31" s="64">
        <f t="shared" si="1"/>
        <v>0</v>
      </c>
      <c r="I31" s="64">
        <f t="shared" si="1"/>
        <v>0</v>
      </c>
    </row>
    <row r="32" spans="1:13" x14ac:dyDescent="0.25">
      <c r="A32" s="59"/>
      <c r="B32" s="60"/>
      <c r="C32" s="64"/>
      <c r="D32" s="65"/>
      <c r="E32" s="65"/>
      <c r="F32" s="65"/>
      <c r="G32" s="65"/>
      <c r="H32" s="65"/>
      <c r="I32" s="65"/>
    </row>
    <row r="33" spans="1:9" x14ac:dyDescent="0.25">
      <c r="A33" s="59" t="s">
        <v>42</v>
      </c>
      <c r="B33" s="60"/>
      <c r="C33" s="64">
        <f>+C22+C23-C24+C31</f>
        <v>0</v>
      </c>
      <c r="D33" s="64">
        <f t="shared" ref="D33:I33" si="2">+D22+D23-D24+D31</f>
        <v>0</v>
      </c>
      <c r="E33" s="64">
        <f>+E22+E23-E24+E31</f>
        <v>0</v>
      </c>
      <c r="F33" s="64">
        <f t="shared" si="2"/>
        <v>2562</v>
      </c>
      <c r="G33" s="64">
        <f>+G22+G23-G24+G31</f>
        <v>0</v>
      </c>
      <c r="H33" s="64">
        <f>+H22+H23-H24+H31</f>
        <v>0</v>
      </c>
      <c r="I33" s="64">
        <f t="shared" si="2"/>
        <v>0</v>
      </c>
    </row>
    <row r="34" spans="1:9" x14ac:dyDescent="0.25">
      <c r="A34" s="69"/>
      <c r="B34" s="70"/>
      <c r="C34" s="71"/>
      <c r="D34" s="72"/>
      <c r="E34" s="72"/>
      <c r="F34" s="65"/>
      <c r="G34" s="65"/>
      <c r="H34" s="65"/>
      <c r="I34" s="65"/>
    </row>
    <row r="35" spans="1:9" x14ac:dyDescent="0.25">
      <c r="A35" s="59" t="s">
        <v>43</v>
      </c>
      <c r="B35" s="60"/>
      <c r="C35" s="71"/>
      <c r="D35" s="72"/>
      <c r="E35" s="72"/>
      <c r="F35" s="65"/>
      <c r="G35" s="65">
        <v>0</v>
      </c>
      <c r="H35" s="65">
        <v>0</v>
      </c>
      <c r="I35" s="65">
        <v>0</v>
      </c>
    </row>
    <row r="36" spans="1:9" x14ac:dyDescent="0.25">
      <c r="A36" s="69"/>
      <c r="B36" s="70"/>
      <c r="C36" s="71"/>
      <c r="D36" s="72"/>
      <c r="E36" s="72"/>
      <c r="F36" s="65"/>
      <c r="G36" s="65"/>
      <c r="H36" s="65"/>
      <c r="I36" s="65"/>
    </row>
    <row r="37" spans="1:9" x14ac:dyDescent="0.25">
      <c r="A37" s="59" t="s">
        <v>44</v>
      </c>
      <c r="B37" s="73"/>
      <c r="C37" s="74">
        <f>C33-C35</f>
        <v>0</v>
      </c>
      <c r="D37" s="74">
        <f t="shared" ref="D37:I37" si="3">D33-D35</f>
        <v>0</v>
      </c>
      <c r="E37" s="74">
        <f t="shared" si="3"/>
        <v>0</v>
      </c>
      <c r="F37" s="75">
        <f t="shared" si="3"/>
        <v>2562</v>
      </c>
      <c r="G37" s="75">
        <f t="shared" si="3"/>
        <v>0</v>
      </c>
      <c r="H37" s="75">
        <f t="shared" si="3"/>
        <v>0</v>
      </c>
      <c r="I37" s="75">
        <f t="shared" si="3"/>
        <v>0</v>
      </c>
    </row>
    <row r="38" spans="1:9" x14ac:dyDescent="0.25">
      <c r="A38" s="76"/>
      <c r="B38" s="76"/>
      <c r="C38" s="77"/>
      <c r="D38" s="77"/>
      <c r="E38" s="77"/>
      <c r="F38" s="77"/>
      <c r="G38" s="77"/>
      <c r="H38" s="77"/>
      <c r="I38" s="77"/>
    </row>
    <row r="39" spans="1:9" x14ac:dyDescent="0.25">
      <c r="A39" s="78" t="s">
        <v>45</v>
      </c>
      <c r="B39" s="28"/>
      <c r="C39" s="79"/>
      <c r="D39" s="79"/>
      <c r="E39" s="79"/>
      <c r="F39" s="79"/>
      <c r="G39" s="79"/>
      <c r="H39" s="79"/>
      <c r="I39" s="79"/>
    </row>
    <row r="40" spans="1:9" x14ac:dyDescent="0.25">
      <c r="A40" s="80" t="s">
        <v>46</v>
      </c>
      <c r="B40" s="70"/>
      <c r="C40" s="72"/>
      <c r="D40" s="72"/>
      <c r="E40" s="72"/>
      <c r="F40" s="72"/>
      <c r="G40" s="72"/>
      <c r="H40" s="72"/>
      <c r="I40" s="72"/>
    </row>
    <row r="41" spans="1:9" x14ac:dyDescent="0.25">
      <c r="A41" s="59"/>
      <c r="B41" s="60"/>
      <c r="C41" s="65"/>
      <c r="D41" s="65"/>
      <c r="E41" s="65"/>
      <c r="F41" s="65"/>
      <c r="G41" s="65"/>
      <c r="H41" s="65"/>
      <c r="I41" s="65"/>
    </row>
    <row r="42" spans="1:9" x14ac:dyDescent="0.25">
      <c r="A42" s="59" t="s">
        <v>47</v>
      </c>
      <c r="B42" s="60"/>
      <c r="C42" s="65"/>
      <c r="D42" s="65"/>
      <c r="E42" s="65"/>
      <c r="F42" s="65"/>
      <c r="G42" s="65"/>
      <c r="H42" s="65"/>
      <c r="I42" s="65"/>
    </row>
    <row r="43" spans="1:9" x14ac:dyDescent="0.25">
      <c r="A43" s="59"/>
      <c r="B43" s="60"/>
      <c r="C43" s="65"/>
      <c r="D43" s="65"/>
      <c r="E43" s="65"/>
      <c r="F43" s="65"/>
      <c r="G43" s="65"/>
      <c r="H43" s="65"/>
      <c r="I43" s="65"/>
    </row>
    <row r="44" spans="1:9" x14ac:dyDescent="0.25">
      <c r="A44" s="112" t="s">
        <v>48</v>
      </c>
      <c r="B44" s="73"/>
      <c r="C44" s="65"/>
      <c r="D44" s="65"/>
      <c r="E44" s="65"/>
      <c r="F44" s="65"/>
      <c r="G44" s="65"/>
      <c r="H44" s="65"/>
      <c r="I44" s="65"/>
    </row>
    <row r="45" spans="1:9" x14ac:dyDescent="0.25">
      <c r="A45" s="113" t="s">
        <v>49</v>
      </c>
      <c r="B45" s="114"/>
      <c r="C45" s="65"/>
      <c r="D45" s="65"/>
      <c r="E45" s="65"/>
      <c r="F45" s="65"/>
      <c r="G45" s="65"/>
      <c r="H45" s="65"/>
      <c r="I45" s="65"/>
    </row>
    <row r="46" spans="1:9" x14ac:dyDescent="0.25">
      <c r="A46" s="6"/>
      <c r="B46" s="6"/>
      <c r="C46" s="6"/>
      <c r="D46" s="6"/>
      <c r="E46" s="6"/>
      <c r="F46" s="6"/>
      <c r="G46" s="6"/>
      <c r="H46" s="6"/>
      <c r="I46" s="6"/>
    </row>
    <row r="47" spans="1:9" x14ac:dyDescent="0.25">
      <c r="A47" s="6"/>
      <c r="B47" s="6"/>
      <c r="C47" s="6"/>
      <c r="D47" s="6"/>
      <c r="E47" s="6"/>
      <c r="F47" s="6"/>
      <c r="G47" s="6"/>
      <c r="H47" s="6"/>
      <c r="I47" s="6"/>
    </row>
  </sheetData>
  <sheetProtection selectLockedCells="1"/>
  <mergeCells count="1">
    <mergeCell ref="A18:I18"/>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9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7D0208-7B19-431A-A1E5-C86CA551EE93}">
  <sheetPr>
    <pageSetUpPr fitToPage="1"/>
  </sheetPr>
  <dimension ref="A1:L47"/>
  <sheetViews>
    <sheetView zoomScaleNormal="100" workbookViewId="0">
      <selection activeCell="B4" sqref="B4"/>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8" t="s">
        <v>585</v>
      </c>
      <c r="I2" s="28"/>
    </row>
    <row r="3" spans="1:9" x14ac:dyDescent="0.25">
      <c r="A3" s="6" t="s">
        <v>4</v>
      </c>
      <c r="B3" s="28" t="s">
        <v>136</v>
      </c>
      <c r="C3" s="28"/>
      <c r="D3" s="28"/>
      <c r="E3" s="7"/>
      <c r="F3" s="6"/>
      <c r="G3" s="57" t="s">
        <v>6</v>
      </c>
      <c r="H3" s="29" t="s">
        <v>586</v>
      </c>
      <c r="I3" s="29"/>
    </row>
    <row r="4" spans="1:9" x14ac:dyDescent="0.25">
      <c r="A4" s="6" t="s">
        <v>8</v>
      </c>
      <c r="B4" s="28" t="s">
        <v>653</v>
      </c>
      <c r="C4" s="28"/>
      <c r="D4" s="28"/>
      <c r="E4" s="7"/>
      <c r="F4" s="6"/>
      <c r="G4" s="57" t="s">
        <v>10</v>
      </c>
      <c r="H4" s="28" t="s">
        <v>11</v>
      </c>
      <c r="I4" s="28"/>
    </row>
    <row r="5" spans="1:9" x14ac:dyDescent="0.25">
      <c r="A5" s="6" t="s">
        <v>12</v>
      </c>
      <c r="B5" s="28" t="s">
        <v>92</v>
      </c>
      <c r="C5" s="29"/>
      <c r="D5" s="29"/>
      <c r="E5" s="7"/>
      <c r="F5" s="6"/>
      <c r="G5" s="57" t="s">
        <v>14</v>
      </c>
      <c r="H5" s="29" t="s">
        <v>587</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45" t="s">
        <v>588</v>
      </c>
      <c r="B9" s="6"/>
      <c r="C9" s="7"/>
      <c r="D9" s="7"/>
      <c r="E9" s="7"/>
      <c r="F9" s="7"/>
      <c r="G9" s="7"/>
      <c r="H9" s="7"/>
      <c r="I9" s="7"/>
    </row>
    <row r="10" spans="1:9" x14ac:dyDescent="0.25">
      <c r="A10" s="6" t="s">
        <v>18</v>
      </c>
      <c r="B10" s="6"/>
      <c r="C10" s="7"/>
      <c r="D10" s="7"/>
      <c r="E10" s="7"/>
      <c r="F10" s="7"/>
      <c r="G10" s="7"/>
      <c r="H10" s="7"/>
      <c r="I10" s="7"/>
    </row>
    <row r="11" spans="1:9" x14ac:dyDescent="0.25">
      <c r="A11" s="6" t="s">
        <v>589</v>
      </c>
      <c r="B11" s="6"/>
      <c r="C11" s="7"/>
      <c r="D11" s="7"/>
      <c r="E11" s="7"/>
      <c r="F11" s="7"/>
      <c r="G11" s="7"/>
      <c r="H11" s="7"/>
      <c r="I11" s="7"/>
    </row>
    <row r="12" spans="1:9" x14ac:dyDescent="0.25">
      <c r="A12" s="6" t="s">
        <v>20</v>
      </c>
      <c r="B12" s="6"/>
      <c r="C12" s="7"/>
      <c r="D12" s="7"/>
      <c r="E12" s="7"/>
      <c r="F12" s="7"/>
      <c r="G12" s="7"/>
      <c r="H12" s="7"/>
      <c r="I12" s="7"/>
    </row>
    <row r="13" spans="1:9" x14ac:dyDescent="0.25">
      <c r="A13" s="45" t="s">
        <v>590</v>
      </c>
      <c r="B13" s="6"/>
      <c r="C13" s="7"/>
      <c r="D13" s="7"/>
      <c r="E13" s="7"/>
      <c r="F13" s="7"/>
      <c r="G13" s="7"/>
      <c r="H13" s="7"/>
      <c r="I13" s="7"/>
    </row>
    <row r="14" spans="1:9" x14ac:dyDescent="0.25">
      <c r="A14" s="5" t="s">
        <v>22</v>
      </c>
      <c r="B14" s="6"/>
      <c r="C14" s="7"/>
      <c r="D14" s="7"/>
      <c r="E14" s="7"/>
      <c r="F14" s="7"/>
      <c r="G14" s="7"/>
      <c r="H14" s="7"/>
      <c r="I14" s="7"/>
    </row>
    <row r="15" spans="1:9" x14ac:dyDescent="0.25">
      <c r="A15" s="6"/>
      <c r="B15" s="6"/>
      <c r="C15" s="7"/>
      <c r="D15" s="7"/>
      <c r="E15" s="7"/>
      <c r="F15" s="7"/>
      <c r="G15" s="7"/>
      <c r="H15" s="7"/>
      <c r="I15" s="7"/>
    </row>
    <row r="16" spans="1:9" x14ac:dyDescent="0.25">
      <c r="A16" s="5" t="s">
        <v>23</v>
      </c>
      <c r="B16" s="6"/>
      <c r="C16" s="7"/>
      <c r="D16" s="7"/>
      <c r="E16" s="7"/>
      <c r="F16" s="7"/>
      <c r="G16" s="7"/>
      <c r="H16" s="7"/>
      <c r="I16" s="7"/>
    </row>
    <row r="17" spans="1:12" x14ac:dyDescent="0.25">
      <c r="A17" s="82" t="s">
        <v>517</v>
      </c>
      <c r="B17" s="7"/>
      <c r="C17" s="7"/>
      <c r="D17" s="7"/>
      <c r="E17" s="7"/>
      <c r="F17" s="7"/>
      <c r="G17" s="7"/>
      <c r="H17" s="7"/>
      <c r="I17" s="7"/>
    </row>
    <row r="18" spans="1:12" ht="13" x14ac:dyDescent="0.3">
      <c r="A18" s="119" t="s">
        <v>25</v>
      </c>
      <c r="B18" s="120"/>
      <c r="C18" s="120"/>
      <c r="D18" s="120"/>
      <c r="E18" s="120"/>
      <c r="F18" s="120"/>
      <c r="G18" s="120"/>
      <c r="H18" s="120"/>
      <c r="I18" s="121"/>
    </row>
    <row r="19" spans="1:12" x14ac:dyDescent="0.25">
      <c r="A19" s="59"/>
      <c r="B19" s="60"/>
      <c r="C19" s="61" t="s">
        <v>26</v>
      </c>
      <c r="D19" s="61" t="s">
        <v>27</v>
      </c>
      <c r="E19" s="61" t="s">
        <v>28</v>
      </c>
      <c r="F19" s="61" t="s">
        <v>29</v>
      </c>
      <c r="G19" s="61" t="s">
        <v>30</v>
      </c>
      <c r="H19" s="61" t="s">
        <v>31</v>
      </c>
      <c r="I19" s="61" t="s">
        <v>32</v>
      </c>
    </row>
    <row r="20" spans="1:12" x14ac:dyDescent="0.25">
      <c r="A20" s="59"/>
      <c r="B20" s="60"/>
      <c r="C20" s="62" t="s">
        <v>33</v>
      </c>
      <c r="D20" s="63" t="s">
        <v>33</v>
      </c>
      <c r="E20" s="62" t="s">
        <v>33</v>
      </c>
      <c r="F20" s="62" t="s">
        <v>33</v>
      </c>
      <c r="G20" s="62" t="s">
        <v>34</v>
      </c>
      <c r="H20" s="62" t="s">
        <v>34</v>
      </c>
      <c r="I20" s="62" t="s">
        <v>34</v>
      </c>
    </row>
    <row r="21" spans="1:12" x14ac:dyDescent="0.25">
      <c r="A21" s="59" t="s">
        <v>35</v>
      </c>
      <c r="B21" s="60"/>
      <c r="C21" s="64"/>
      <c r="D21" s="65"/>
      <c r="E21" s="65"/>
      <c r="F21" s="65">
        <v>160000</v>
      </c>
      <c r="G21" s="65"/>
      <c r="H21" s="65">
        <v>0</v>
      </c>
      <c r="I21" s="65">
        <v>0</v>
      </c>
    </row>
    <row r="22" spans="1:12" x14ac:dyDescent="0.25">
      <c r="A22" s="59" t="s">
        <v>36</v>
      </c>
      <c r="B22" s="60"/>
      <c r="C22" s="64"/>
      <c r="D22" s="65">
        <f t="shared" ref="D22:I22" si="0">C33</f>
        <v>0</v>
      </c>
      <c r="E22" s="65">
        <f t="shared" si="0"/>
        <v>0</v>
      </c>
      <c r="F22" s="65">
        <f t="shared" si="0"/>
        <v>0</v>
      </c>
      <c r="G22" s="65">
        <f t="shared" si="0"/>
        <v>35294</v>
      </c>
      <c r="H22" s="65">
        <f t="shared" si="0"/>
        <v>0</v>
      </c>
      <c r="I22" s="65">
        <f t="shared" si="0"/>
        <v>0</v>
      </c>
    </row>
    <row r="23" spans="1:12" x14ac:dyDescent="0.25">
      <c r="A23" s="59" t="s">
        <v>37</v>
      </c>
      <c r="B23" s="60"/>
      <c r="C23" s="64"/>
      <c r="D23" s="65"/>
      <c r="E23" s="65"/>
      <c r="F23" s="65">
        <v>80000</v>
      </c>
      <c r="G23" s="65">
        <v>80000</v>
      </c>
      <c r="H23" s="65">
        <v>0</v>
      </c>
      <c r="I23" s="65">
        <v>0</v>
      </c>
      <c r="K23" s="55"/>
      <c r="L23" s="55"/>
    </row>
    <row r="24" spans="1:12" x14ac:dyDescent="0.25">
      <c r="A24" s="59" t="s">
        <v>38</v>
      </c>
      <c r="B24" s="60"/>
      <c r="C24" s="64"/>
      <c r="D24" s="65"/>
      <c r="E24" s="65"/>
      <c r="F24" s="64">
        <v>44706</v>
      </c>
      <c r="G24" s="65">
        <v>115294</v>
      </c>
      <c r="H24" s="65">
        <v>0</v>
      </c>
      <c r="I24" s="65">
        <v>0</v>
      </c>
      <c r="K24" s="55"/>
      <c r="L24" s="55"/>
    </row>
    <row r="25" spans="1:12" x14ac:dyDescent="0.25">
      <c r="A25" s="59"/>
      <c r="B25" s="60"/>
      <c r="C25" s="64"/>
      <c r="D25" s="65"/>
      <c r="E25" s="65"/>
      <c r="F25" s="65"/>
      <c r="G25" s="65"/>
      <c r="H25" s="65"/>
      <c r="I25" s="65"/>
    </row>
    <row r="26" spans="1:12" x14ac:dyDescent="0.25">
      <c r="A26" s="59" t="s">
        <v>39</v>
      </c>
      <c r="B26" s="29"/>
      <c r="C26" s="66"/>
      <c r="D26" s="66"/>
      <c r="E26" s="66"/>
      <c r="F26" s="66"/>
      <c r="G26" s="66"/>
      <c r="H26" s="66"/>
      <c r="I26" s="64"/>
    </row>
    <row r="27" spans="1:12" x14ac:dyDescent="0.25">
      <c r="A27" s="67" t="s">
        <v>40</v>
      </c>
      <c r="B27" s="60"/>
      <c r="C27" s="64"/>
      <c r="D27" s="68"/>
      <c r="E27" s="66"/>
      <c r="F27" s="66"/>
      <c r="G27" s="66"/>
      <c r="H27" s="66"/>
      <c r="I27" s="64"/>
    </row>
    <row r="28" spans="1:12" x14ac:dyDescent="0.25">
      <c r="A28" s="69"/>
      <c r="B28" s="70"/>
      <c r="C28" s="64"/>
      <c r="D28" s="65"/>
      <c r="E28" s="65"/>
      <c r="F28" s="65">
        <v>0</v>
      </c>
      <c r="G28" s="65"/>
      <c r="H28" s="65"/>
      <c r="I28" s="65"/>
    </row>
    <row r="29" spans="1:12" x14ac:dyDescent="0.25">
      <c r="A29" s="69"/>
      <c r="B29" s="70"/>
      <c r="C29" s="64"/>
      <c r="D29" s="65"/>
      <c r="E29" s="65"/>
      <c r="F29" s="65"/>
      <c r="G29" s="65"/>
      <c r="H29" s="65"/>
      <c r="I29" s="65"/>
    </row>
    <row r="30" spans="1:12" x14ac:dyDescent="0.25">
      <c r="A30" s="69"/>
      <c r="B30" s="70"/>
      <c r="C30" s="64"/>
      <c r="D30" s="65"/>
      <c r="E30" s="65"/>
      <c r="F30" s="65"/>
      <c r="G30" s="65"/>
      <c r="H30" s="65"/>
      <c r="I30" s="65"/>
    </row>
    <row r="31" spans="1:12" x14ac:dyDescent="0.25">
      <c r="A31" s="59" t="s">
        <v>41</v>
      </c>
      <c r="B31" s="60"/>
      <c r="C31" s="64">
        <f t="shared" ref="C31:I31" si="1">SUM(C28:C30)</f>
        <v>0</v>
      </c>
      <c r="D31" s="64">
        <f t="shared" si="1"/>
        <v>0</v>
      </c>
      <c r="E31" s="64">
        <f t="shared" si="1"/>
        <v>0</v>
      </c>
      <c r="F31" s="64">
        <f t="shared" si="1"/>
        <v>0</v>
      </c>
      <c r="G31" s="64">
        <f t="shared" si="1"/>
        <v>0</v>
      </c>
      <c r="H31" s="64">
        <f t="shared" si="1"/>
        <v>0</v>
      </c>
      <c r="I31" s="64">
        <f t="shared" si="1"/>
        <v>0</v>
      </c>
    </row>
    <row r="32" spans="1:12" x14ac:dyDescent="0.25">
      <c r="A32" s="59"/>
      <c r="B32" s="60"/>
      <c r="C32" s="64"/>
      <c r="D32" s="65"/>
      <c r="E32" s="65"/>
      <c r="F32" s="65"/>
      <c r="G32" s="65"/>
      <c r="H32" s="65"/>
      <c r="I32" s="65"/>
    </row>
    <row r="33" spans="1:9" x14ac:dyDescent="0.25">
      <c r="A33" s="59" t="s">
        <v>42</v>
      </c>
      <c r="B33" s="60"/>
      <c r="C33" s="64">
        <f>+C22+C23-C24+C31</f>
        <v>0</v>
      </c>
      <c r="D33" s="64">
        <f t="shared" ref="D33:I33" si="2">+D22+D23-D24+D31</f>
        <v>0</v>
      </c>
      <c r="E33" s="64">
        <f>+E22+E23-E24+E31</f>
        <v>0</v>
      </c>
      <c r="F33" s="64">
        <f t="shared" si="2"/>
        <v>35294</v>
      </c>
      <c r="G33" s="64">
        <f>+G22+G23-G24+G31</f>
        <v>0</v>
      </c>
      <c r="H33" s="64">
        <f>+H22+H23-H24+H31</f>
        <v>0</v>
      </c>
      <c r="I33" s="64">
        <f t="shared" si="2"/>
        <v>0</v>
      </c>
    </row>
    <row r="34" spans="1:9" x14ac:dyDescent="0.25">
      <c r="A34" s="69"/>
      <c r="B34" s="70"/>
      <c r="C34" s="71"/>
      <c r="D34" s="72"/>
      <c r="E34" s="72"/>
      <c r="F34" s="65"/>
      <c r="G34" s="65"/>
      <c r="H34" s="65"/>
      <c r="I34" s="65"/>
    </row>
    <row r="35" spans="1:9" x14ac:dyDescent="0.25">
      <c r="A35" s="59" t="s">
        <v>43</v>
      </c>
      <c r="B35" s="60"/>
      <c r="C35" s="71"/>
      <c r="D35" s="72"/>
      <c r="E35" s="72"/>
      <c r="F35" s="65">
        <v>0</v>
      </c>
      <c r="G35" s="65">
        <v>0</v>
      </c>
      <c r="H35" s="65">
        <v>0</v>
      </c>
      <c r="I35" s="65">
        <v>0</v>
      </c>
    </row>
    <row r="36" spans="1:9" x14ac:dyDescent="0.25">
      <c r="A36" s="69"/>
      <c r="B36" s="70"/>
      <c r="C36" s="71"/>
      <c r="D36" s="72"/>
      <c r="E36" s="72"/>
      <c r="F36" s="65"/>
      <c r="G36" s="65"/>
      <c r="H36" s="65"/>
      <c r="I36" s="65"/>
    </row>
    <row r="37" spans="1:9" x14ac:dyDescent="0.25">
      <c r="A37" s="59" t="s">
        <v>44</v>
      </c>
      <c r="B37" s="73"/>
      <c r="C37" s="74">
        <f>C33-C35</f>
        <v>0</v>
      </c>
      <c r="D37" s="74">
        <f t="shared" ref="D37:I37" si="3">D33-D35</f>
        <v>0</v>
      </c>
      <c r="E37" s="74">
        <f t="shared" si="3"/>
        <v>0</v>
      </c>
      <c r="F37" s="75">
        <f t="shared" si="3"/>
        <v>35294</v>
      </c>
      <c r="G37" s="75">
        <f t="shared" si="3"/>
        <v>0</v>
      </c>
      <c r="H37" s="75">
        <f t="shared" si="3"/>
        <v>0</v>
      </c>
      <c r="I37" s="75">
        <f t="shared" si="3"/>
        <v>0</v>
      </c>
    </row>
    <row r="38" spans="1:9" x14ac:dyDescent="0.25">
      <c r="A38" s="76"/>
      <c r="B38" s="76"/>
      <c r="C38" s="77"/>
      <c r="D38" s="77"/>
      <c r="E38" s="77"/>
      <c r="F38" s="77"/>
      <c r="G38" s="77"/>
      <c r="H38" s="77"/>
      <c r="I38" s="77"/>
    </row>
    <row r="39" spans="1:9" x14ac:dyDescent="0.25">
      <c r="A39" s="78" t="s">
        <v>45</v>
      </c>
      <c r="B39" s="28"/>
      <c r="C39" s="79"/>
      <c r="D39" s="79"/>
      <c r="E39" s="79"/>
      <c r="F39" s="79"/>
      <c r="G39" s="79"/>
      <c r="H39" s="79"/>
      <c r="I39" s="79"/>
    </row>
    <row r="40" spans="1:9" x14ac:dyDescent="0.25">
      <c r="A40" s="80" t="s">
        <v>46</v>
      </c>
      <c r="B40" s="70"/>
      <c r="C40" s="72"/>
      <c r="D40" s="72"/>
      <c r="E40" s="72"/>
      <c r="F40" s="72"/>
      <c r="G40" s="72"/>
      <c r="H40" s="72"/>
      <c r="I40" s="72"/>
    </row>
    <row r="41" spans="1:9" x14ac:dyDescent="0.25">
      <c r="A41" s="59"/>
      <c r="B41" s="60"/>
      <c r="C41" s="65"/>
      <c r="D41" s="65"/>
      <c r="E41" s="65"/>
      <c r="F41" s="65"/>
      <c r="G41" s="65"/>
      <c r="H41" s="65"/>
      <c r="I41" s="65"/>
    </row>
    <row r="42" spans="1:9" x14ac:dyDescent="0.25">
      <c r="A42" s="59" t="s">
        <v>47</v>
      </c>
      <c r="B42" s="60"/>
      <c r="C42" s="65"/>
      <c r="D42" s="65"/>
      <c r="E42" s="65"/>
      <c r="F42" s="65"/>
      <c r="G42" s="65"/>
      <c r="H42" s="65"/>
      <c r="I42" s="65"/>
    </row>
    <row r="43" spans="1:9" x14ac:dyDescent="0.25">
      <c r="A43" s="59"/>
      <c r="B43" s="60"/>
      <c r="C43" s="65"/>
      <c r="D43" s="65"/>
      <c r="E43" s="65"/>
      <c r="F43" s="65"/>
      <c r="G43" s="65"/>
      <c r="H43" s="65"/>
      <c r="I43" s="65"/>
    </row>
    <row r="44" spans="1:9" x14ac:dyDescent="0.25">
      <c r="A44" s="112" t="s">
        <v>48</v>
      </c>
      <c r="B44" s="73"/>
      <c r="C44" s="65"/>
      <c r="D44" s="65"/>
      <c r="E44" s="65"/>
      <c r="F44" s="65"/>
      <c r="G44" s="65"/>
      <c r="H44" s="65"/>
      <c r="I44" s="65"/>
    </row>
    <row r="45" spans="1:9" x14ac:dyDescent="0.25">
      <c r="A45" s="113" t="s">
        <v>49</v>
      </c>
      <c r="B45" s="114"/>
      <c r="C45" s="65"/>
      <c r="D45" s="65"/>
      <c r="E45" s="65"/>
      <c r="F45" s="65"/>
      <c r="G45" s="65"/>
      <c r="H45" s="65"/>
      <c r="I45" s="65"/>
    </row>
    <row r="46" spans="1:9" x14ac:dyDescent="0.25">
      <c r="A46" s="6"/>
      <c r="B46" s="6"/>
      <c r="C46" s="6"/>
      <c r="D46" s="6"/>
      <c r="E46" s="6"/>
      <c r="F46" s="6"/>
      <c r="G46" s="6"/>
      <c r="H46" s="6"/>
      <c r="I46" s="6"/>
    </row>
    <row r="47" spans="1:9" x14ac:dyDescent="0.25">
      <c r="A47" s="6"/>
      <c r="B47" s="6"/>
      <c r="C47" s="6"/>
      <c r="D47" s="6"/>
      <c r="E47" s="6"/>
      <c r="F47" s="6"/>
      <c r="G47" s="6"/>
      <c r="H47" s="6"/>
      <c r="I47" s="6"/>
    </row>
  </sheetData>
  <sheetProtection selectLockedCells="1"/>
  <mergeCells count="1">
    <mergeCell ref="A18:I18"/>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9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E576D9-BC7C-4D86-A2F9-755C284B3DE6}">
  <sheetPr>
    <pageSetUpPr fitToPage="1"/>
  </sheetPr>
  <dimension ref="A1:I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8" t="s">
        <v>79</v>
      </c>
      <c r="I2" s="28"/>
    </row>
    <row r="3" spans="1:9" x14ac:dyDescent="0.25">
      <c r="A3" s="6" t="s">
        <v>4</v>
      </c>
      <c r="B3" s="28" t="s">
        <v>5</v>
      </c>
      <c r="C3" s="28"/>
      <c r="D3" s="28"/>
      <c r="E3" s="7"/>
      <c r="F3" s="6"/>
      <c r="G3" s="57" t="s">
        <v>6</v>
      </c>
      <c r="H3" s="29" t="s">
        <v>80</v>
      </c>
      <c r="I3" s="29"/>
    </row>
    <row r="4" spans="1:9" x14ac:dyDescent="0.25">
      <c r="A4" s="6" t="s">
        <v>8</v>
      </c>
      <c r="B4" s="28" t="s">
        <v>205</v>
      </c>
      <c r="C4" s="28"/>
      <c r="D4" s="28"/>
      <c r="E4" s="7"/>
      <c r="F4" s="6"/>
      <c r="G4" s="57" t="s">
        <v>10</v>
      </c>
      <c r="H4" s="28" t="s">
        <v>11</v>
      </c>
      <c r="I4" s="28"/>
    </row>
    <row r="5" spans="1:9" x14ac:dyDescent="0.25">
      <c r="A5" s="6" t="s">
        <v>12</v>
      </c>
      <c r="B5" s="28" t="s">
        <v>92</v>
      </c>
      <c r="C5" s="29"/>
      <c r="D5" s="29"/>
      <c r="E5" s="7"/>
      <c r="F5" s="6"/>
      <c r="G5" s="57" t="s">
        <v>14</v>
      </c>
      <c r="H5" s="29" t="s">
        <v>206</v>
      </c>
      <c r="I5" s="29"/>
    </row>
    <row r="6" spans="1:9" x14ac:dyDescent="0.25">
      <c r="A6" s="6"/>
      <c r="B6" s="6"/>
      <c r="C6" s="6"/>
      <c r="D6" s="6"/>
      <c r="E6" s="6"/>
      <c r="F6" s="6"/>
      <c r="G6" s="6"/>
      <c r="H6" s="6"/>
      <c r="I6" s="6"/>
    </row>
    <row r="7" spans="1:9" x14ac:dyDescent="0.25">
      <c r="A7" s="6"/>
      <c r="B7" s="6"/>
      <c r="C7" s="6" t="s">
        <v>131</v>
      </c>
      <c r="D7" s="6"/>
      <c r="E7" s="6"/>
      <c r="F7" s="6"/>
      <c r="G7" s="6"/>
      <c r="H7" s="6"/>
      <c r="I7" s="6"/>
    </row>
    <row r="8" spans="1:9" x14ac:dyDescent="0.25">
      <c r="A8" s="6" t="s">
        <v>16</v>
      </c>
      <c r="B8" s="6"/>
      <c r="C8" s="7"/>
      <c r="D8" s="7"/>
      <c r="E8" s="7"/>
      <c r="F8" s="7"/>
      <c r="G8" s="7"/>
      <c r="H8" s="7"/>
      <c r="I8" s="7"/>
    </row>
    <row r="9" spans="1:9" x14ac:dyDescent="0.25">
      <c r="A9" s="5" t="s">
        <v>157</v>
      </c>
      <c r="B9" s="6"/>
      <c r="C9" s="7"/>
      <c r="D9" s="7"/>
      <c r="E9" s="7"/>
      <c r="F9" s="7"/>
      <c r="G9" s="7"/>
      <c r="H9" s="7"/>
      <c r="I9" s="7"/>
    </row>
    <row r="10" spans="1:9" x14ac:dyDescent="0.25">
      <c r="A10" s="6" t="s">
        <v>18</v>
      </c>
      <c r="B10" s="6"/>
      <c r="C10" s="7"/>
      <c r="D10" s="7"/>
      <c r="E10" s="7"/>
      <c r="F10" s="7"/>
      <c r="G10" s="7"/>
      <c r="H10" s="7"/>
      <c r="I10" s="7"/>
    </row>
    <row r="11" spans="1:9" x14ac:dyDescent="0.25">
      <c r="A11" s="6" t="s">
        <v>19</v>
      </c>
      <c r="B11" s="6"/>
      <c r="C11" s="7"/>
      <c r="D11" s="7"/>
      <c r="E11" s="7"/>
      <c r="F11" s="7"/>
      <c r="G11" s="7"/>
      <c r="H11" s="7"/>
      <c r="I11" s="7"/>
    </row>
    <row r="12" spans="1:9" x14ac:dyDescent="0.25">
      <c r="A12" s="6" t="s">
        <v>20</v>
      </c>
      <c r="B12" s="6"/>
      <c r="C12" s="7"/>
      <c r="D12" s="7"/>
      <c r="E12" s="7"/>
      <c r="F12" s="7"/>
      <c r="G12" s="7"/>
      <c r="H12" s="7"/>
      <c r="I12" s="7"/>
    </row>
    <row r="13" spans="1:9" x14ac:dyDescent="0.25">
      <c r="A13" s="5" t="s">
        <v>158</v>
      </c>
      <c r="B13" s="6"/>
      <c r="C13" s="7"/>
      <c r="D13" s="7"/>
      <c r="E13" s="7"/>
      <c r="F13" s="7"/>
      <c r="G13" s="7"/>
      <c r="H13" s="7"/>
      <c r="I13" s="7"/>
    </row>
    <row r="14" spans="1:9" x14ac:dyDescent="0.25">
      <c r="A14" s="5" t="s">
        <v>22</v>
      </c>
      <c r="B14" s="6"/>
      <c r="C14" s="7"/>
      <c r="D14" s="7"/>
      <c r="E14" s="7"/>
      <c r="F14" s="7"/>
      <c r="G14" s="7"/>
      <c r="H14" s="7"/>
      <c r="I14" s="7"/>
    </row>
    <row r="15" spans="1:9" x14ac:dyDescent="0.25">
      <c r="A15" s="6"/>
      <c r="B15" s="6"/>
      <c r="C15" s="7"/>
      <c r="D15" s="7"/>
      <c r="E15" s="7"/>
      <c r="F15" s="7"/>
      <c r="G15" s="7"/>
      <c r="H15" s="7"/>
      <c r="I15" s="7"/>
    </row>
    <row r="16" spans="1:9" x14ac:dyDescent="0.25">
      <c r="A16" s="5" t="s">
        <v>23</v>
      </c>
      <c r="B16" s="6"/>
      <c r="C16" s="7"/>
      <c r="D16" s="7"/>
      <c r="E16" s="7"/>
      <c r="F16" s="7"/>
      <c r="G16" s="7"/>
      <c r="H16" s="7"/>
      <c r="I16" s="7"/>
    </row>
    <row r="17" spans="1:9" x14ac:dyDescent="0.25">
      <c r="A17" s="7"/>
      <c r="B17" s="7"/>
      <c r="C17" s="7"/>
      <c r="D17" s="7"/>
      <c r="E17" s="7"/>
      <c r="F17" s="7"/>
      <c r="G17" s="7"/>
      <c r="H17" s="7"/>
      <c r="I17" s="7"/>
    </row>
    <row r="18" spans="1:9" ht="13" x14ac:dyDescent="0.3">
      <c r="A18" s="119" t="s">
        <v>25</v>
      </c>
      <c r="B18" s="120"/>
      <c r="C18" s="120"/>
      <c r="D18" s="120"/>
      <c r="E18" s="120"/>
      <c r="F18" s="120"/>
      <c r="G18" s="120"/>
      <c r="H18" s="120"/>
      <c r="I18" s="121"/>
    </row>
    <row r="19" spans="1:9" x14ac:dyDescent="0.25">
      <c r="A19" s="59"/>
      <c r="B19" s="60"/>
      <c r="C19" s="61" t="s">
        <v>26</v>
      </c>
      <c r="D19" s="61" t="s">
        <v>27</v>
      </c>
      <c r="E19" s="61" t="s">
        <v>28</v>
      </c>
      <c r="F19" s="61" t="s">
        <v>29</v>
      </c>
      <c r="G19" s="61" t="s">
        <v>30</v>
      </c>
      <c r="H19" s="61" t="s">
        <v>31</v>
      </c>
      <c r="I19" s="61" t="s">
        <v>32</v>
      </c>
    </row>
    <row r="20" spans="1:9" x14ac:dyDescent="0.25">
      <c r="A20" s="59"/>
      <c r="B20" s="60"/>
      <c r="C20" s="62" t="s">
        <v>33</v>
      </c>
      <c r="D20" s="63" t="s">
        <v>33</v>
      </c>
      <c r="E20" s="62" t="s">
        <v>33</v>
      </c>
      <c r="F20" s="62" t="s">
        <v>33</v>
      </c>
      <c r="G20" s="62" t="s">
        <v>34</v>
      </c>
      <c r="H20" s="62" t="s">
        <v>34</v>
      </c>
      <c r="I20" s="62" t="s">
        <v>34</v>
      </c>
    </row>
    <row r="21" spans="1:9" x14ac:dyDescent="0.25">
      <c r="A21" s="59" t="s">
        <v>35</v>
      </c>
      <c r="B21" s="60"/>
      <c r="C21" s="64"/>
      <c r="D21" s="65"/>
      <c r="E21" s="65"/>
      <c r="F21" s="65">
        <v>190861</v>
      </c>
      <c r="G21" s="65"/>
      <c r="H21" s="65"/>
      <c r="I21" s="65"/>
    </row>
    <row r="22" spans="1:9" x14ac:dyDescent="0.25">
      <c r="A22" s="59" t="s">
        <v>36</v>
      </c>
      <c r="B22" s="60"/>
      <c r="C22" s="64">
        <v>0</v>
      </c>
      <c r="D22" s="65">
        <f t="shared" ref="D22:I22" si="0">C33</f>
        <v>0</v>
      </c>
      <c r="E22" s="65">
        <f t="shared" si="0"/>
        <v>0</v>
      </c>
      <c r="F22" s="65">
        <f t="shared" si="0"/>
        <v>0</v>
      </c>
      <c r="G22" s="65">
        <f t="shared" si="0"/>
        <v>0</v>
      </c>
      <c r="H22" s="65">
        <f t="shared" si="0"/>
        <v>0</v>
      </c>
      <c r="I22" s="65">
        <f t="shared" si="0"/>
        <v>0</v>
      </c>
    </row>
    <row r="23" spans="1:9" x14ac:dyDescent="0.25">
      <c r="A23" s="59" t="s">
        <v>37</v>
      </c>
      <c r="B23" s="60"/>
      <c r="C23" s="64"/>
      <c r="D23" s="65"/>
      <c r="E23" s="65"/>
      <c r="F23" s="65"/>
      <c r="G23" s="65">
        <v>134731</v>
      </c>
      <c r="H23" s="65">
        <v>56130</v>
      </c>
      <c r="I23" s="65"/>
    </row>
    <row r="24" spans="1:9" x14ac:dyDescent="0.25">
      <c r="A24" s="59" t="s">
        <v>38</v>
      </c>
      <c r="B24" s="60"/>
      <c r="C24" s="64"/>
      <c r="D24" s="65"/>
      <c r="E24" s="65"/>
      <c r="F24" s="64">
        <v>0</v>
      </c>
      <c r="G24" s="65">
        <v>134731</v>
      </c>
      <c r="H24" s="65">
        <v>56130</v>
      </c>
      <c r="I24" s="65"/>
    </row>
    <row r="25" spans="1:9" x14ac:dyDescent="0.25">
      <c r="A25" s="59"/>
      <c r="B25" s="60"/>
      <c r="C25" s="64"/>
      <c r="D25" s="65"/>
      <c r="E25" s="65"/>
      <c r="F25" s="65"/>
      <c r="G25" s="65"/>
      <c r="H25" s="65"/>
      <c r="I25" s="65"/>
    </row>
    <row r="26" spans="1:9" x14ac:dyDescent="0.25">
      <c r="A26" s="59" t="s">
        <v>39</v>
      </c>
      <c r="B26" s="29"/>
      <c r="C26" s="66"/>
      <c r="D26" s="66"/>
      <c r="E26" s="66"/>
      <c r="F26" s="66"/>
      <c r="G26" s="66"/>
      <c r="H26" s="66"/>
      <c r="I26" s="64"/>
    </row>
    <row r="27" spans="1:9" x14ac:dyDescent="0.25">
      <c r="A27" s="67" t="s">
        <v>40</v>
      </c>
      <c r="B27" s="60"/>
      <c r="C27" s="64"/>
      <c r="D27" s="68"/>
      <c r="E27" s="66"/>
      <c r="F27" s="66"/>
      <c r="G27" s="66"/>
      <c r="H27" s="66"/>
      <c r="I27" s="64"/>
    </row>
    <row r="28" spans="1:9" x14ac:dyDescent="0.25">
      <c r="A28" s="69"/>
      <c r="B28" s="70"/>
      <c r="C28" s="64">
        <v>0</v>
      </c>
      <c r="D28" s="65">
        <v>0</v>
      </c>
      <c r="E28" s="65">
        <v>0</v>
      </c>
      <c r="F28" s="65">
        <v>0</v>
      </c>
      <c r="G28" s="65"/>
      <c r="H28" s="65"/>
      <c r="I28" s="65"/>
    </row>
    <row r="29" spans="1:9" x14ac:dyDescent="0.25">
      <c r="A29" s="69"/>
      <c r="B29" s="70"/>
      <c r="C29" s="64"/>
      <c r="D29" s="65"/>
      <c r="E29" s="65"/>
      <c r="F29" s="65"/>
      <c r="G29" s="65"/>
      <c r="H29" s="65"/>
      <c r="I29" s="65"/>
    </row>
    <row r="30" spans="1:9" x14ac:dyDescent="0.25">
      <c r="A30" s="69"/>
      <c r="B30" s="70"/>
      <c r="C30" s="64"/>
      <c r="D30" s="65"/>
      <c r="E30" s="65"/>
      <c r="F30" s="65"/>
      <c r="G30" s="65"/>
      <c r="H30" s="65"/>
      <c r="I30" s="65"/>
    </row>
    <row r="31" spans="1:9" x14ac:dyDescent="0.25">
      <c r="A31" s="59" t="s">
        <v>41</v>
      </c>
      <c r="B31" s="60"/>
      <c r="C31" s="64">
        <f t="shared" ref="C31:I31" si="1">SUM(C28:C30)</f>
        <v>0</v>
      </c>
      <c r="D31" s="64">
        <f t="shared" si="1"/>
        <v>0</v>
      </c>
      <c r="E31" s="64">
        <f t="shared" si="1"/>
        <v>0</v>
      </c>
      <c r="F31" s="64">
        <f t="shared" si="1"/>
        <v>0</v>
      </c>
      <c r="G31" s="64">
        <f t="shared" si="1"/>
        <v>0</v>
      </c>
      <c r="H31" s="64">
        <f t="shared" si="1"/>
        <v>0</v>
      </c>
      <c r="I31" s="64">
        <f t="shared" si="1"/>
        <v>0</v>
      </c>
    </row>
    <row r="32" spans="1:9" x14ac:dyDescent="0.25">
      <c r="A32" s="59"/>
      <c r="B32" s="60"/>
      <c r="C32" s="64"/>
      <c r="D32" s="65"/>
      <c r="E32" s="65"/>
      <c r="F32" s="65"/>
      <c r="G32" s="65"/>
      <c r="H32" s="65"/>
      <c r="I32" s="65"/>
    </row>
    <row r="33" spans="1:9" x14ac:dyDescent="0.25">
      <c r="A33" s="59" t="s">
        <v>42</v>
      </c>
      <c r="B33" s="60"/>
      <c r="C33" s="64">
        <f>+C22+C23-C24+C31</f>
        <v>0</v>
      </c>
      <c r="D33" s="64">
        <f t="shared" ref="D33:I33" si="2">+D22+D23-D24+D31</f>
        <v>0</v>
      </c>
      <c r="E33" s="64">
        <f>+E22+E23-E24+E31</f>
        <v>0</v>
      </c>
      <c r="F33" s="64">
        <f t="shared" si="2"/>
        <v>0</v>
      </c>
      <c r="G33" s="64">
        <f>+G22+G23-G24+G31</f>
        <v>0</v>
      </c>
      <c r="H33" s="64">
        <f>+H22+H23-H24+H31</f>
        <v>0</v>
      </c>
      <c r="I33" s="64">
        <f t="shared" si="2"/>
        <v>0</v>
      </c>
    </row>
    <row r="34" spans="1:9" x14ac:dyDescent="0.25">
      <c r="A34" s="69"/>
      <c r="B34" s="70"/>
      <c r="C34" s="71"/>
      <c r="D34" s="72"/>
      <c r="E34" s="72"/>
      <c r="F34" s="65"/>
      <c r="G34" s="65"/>
      <c r="H34" s="65"/>
      <c r="I34" s="65"/>
    </row>
    <row r="35" spans="1:9" x14ac:dyDescent="0.25">
      <c r="A35" s="59" t="s">
        <v>43</v>
      </c>
      <c r="B35" s="60"/>
      <c r="C35" s="71"/>
      <c r="D35" s="72"/>
      <c r="E35" s="72"/>
      <c r="F35" s="65">
        <v>105000</v>
      </c>
      <c r="G35" s="65"/>
      <c r="H35" s="65"/>
      <c r="I35" s="65"/>
    </row>
    <row r="36" spans="1:9" x14ac:dyDescent="0.25">
      <c r="A36" s="69"/>
      <c r="B36" s="70"/>
      <c r="C36" s="71"/>
      <c r="D36" s="72"/>
      <c r="E36" s="72"/>
      <c r="F36" s="65"/>
      <c r="G36" s="65"/>
      <c r="H36" s="65"/>
      <c r="I36" s="65"/>
    </row>
    <row r="37" spans="1:9" x14ac:dyDescent="0.25">
      <c r="A37" s="59" t="s">
        <v>44</v>
      </c>
      <c r="B37" s="73"/>
      <c r="C37" s="74">
        <f>C33-C35</f>
        <v>0</v>
      </c>
      <c r="D37" s="74">
        <f t="shared" ref="D37:I37" si="3">D33-D35</f>
        <v>0</v>
      </c>
      <c r="E37" s="74">
        <f t="shared" si="3"/>
        <v>0</v>
      </c>
      <c r="F37" s="75">
        <f t="shared" si="3"/>
        <v>-105000</v>
      </c>
      <c r="G37" s="75">
        <f t="shared" si="3"/>
        <v>0</v>
      </c>
      <c r="H37" s="75">
        <f t="shared" si="3"/>
        <v>0</v>
      </c>
      <c r="I37" s="75">
        <f t="shared" si="3"/>
        <v>0</v>
      </c>
    </row>
    <row r="38" spans="1:9" x14ac:dyDescent="0.25">
      <c r="A38" s="76"/>
      <c r="B38" s="76"/>
      <c r="C38" s="77"/>
      <c r="D38" s="77"/>
      <c r="E38" s="77"/>
      <c r="F38" s="77"/>
      <c r="G38" s="77"/>
      <c r="H38" s="77"/>
      <c r="I38" s="77"/>
    </row>
    <row r="39" spans="1:9" x14ac:dyDescent="0.25">
      <c r="A39" s="78" t="s">
        <v>45</v>
      </c>
      <c r="B39" s="28"/>
      <c r="C39" s="79"/>
      <c r="D39" s="79"/>
      <c r="E39" s="79"/>
      <c r="F39" s="79"/>
      <c r="G39" s="79"/>
      <c r="H39" s="79"/>
      <c r="I39" s="79"/>
    </row>
    <row r="40" spans="1:9" x14ac:dyDescent="0.25">
      <c r="A40" s="80" t="s">
        <v>46</v>
      </c>
      <c r="B40" s="70"/>
      <c r="C40" s="72"/>
      <c r="D40" s="72"/>
      <c r="E40" s="72"/>
      <c r="F40" s="72"/>
      <c r="G40" s="72"/>
      <c r="H40" s="72"/>
      <c r="I40" s="72"/>
    </row>
    <row r="41" spans="1:9" x14ac:dyDescent="0.25">
      <c r="A41" s="59"/>
      <c r="B41" s="60"/>
      <c r="C41" s="65"/>
      <c r="D41" s="65"/>
      <c r="E41" s="65"/>
      <c r="F41" s="65"/>
      <c r="G41" s="65"/>
      <c r="H41" s="65"/>
      <c r="I41" s="65"/>
    </row>
    <row r="42" spans="1:9" x14ac:dyDescent="0.25">
      <c r="A42" s="59" t="s">
        <v>47</v>
      </c>
      <c r="B42" s="60"/>
      <c r="C42" s="65"/>
      <c r="D42" s="65"/>
      <c r="E42" s="65"/>
      <c r="F42" s="65"/>
      <c r="G42" s="65"/>
      <c r="H42" s="65"/>
      <c r="I42" s="65"/>
    </row>
    <row r="43" spans="1:9" x14ac:dyDescent="0.25">
      <c r="A43" s="59"/>
      <c r="B43" s="60"/>
      <c r="C43" s="65"/>
      <c r="D43" s="65"/>
      <c r="E43" s="65"/>
      <c r="F43" s="65"/>
      <c r="G43" s="65"/>
      <c r="H43" s="65"/>
      <c r="I43" s="65"/>
    </row>
    <row r="44" spans="1:9" x14ac:dyDescent="0.25">
      <c r="A44" s="112" t="s">
        <v>48</v>
      </c>
      <c r="B44" s="73"/>
      <c r="C44" s="65"/>
      <c r="D44" s="65"/>
      <c r="E44" s="65"/>
      <c r="F44" s="65"/>
      <c r="G44" s="65"/>
      <c r="H44" s="65"/>
      <c r="I44" s="65"/>
    </row>
    <row r="45" spans="1:9" x14ac:dyDescent="0.25">
      <c r="A45" s="113" t="s">
        <v>49</v>
      </c>
      <c r="B45" s="114"/>
      <c r="C45" s="65"/>
      <c r="D45" s="65"/>
      <c r="E45" s="65"/>
      <c r="F45" s="65"/>
      <c r="G45" s="65"/>
      <c r="H45" s="65"/>
      <c r="I45" s="65"/>
    </row>
    <row r="46" spans="1:9" x14ac:dyDescent="0.25">
      <c r="A46" s="6"/>
      <c r="B46" s="6"/>
      <c r="C46" s="6"/>
      <c r="D46" s="6"/>
      <c r="E46" s="6"/>
      <c r="F46" s="6"/>
      <c r="G46" s="6"/>
      <c r="H46" s="6"/>
      <c r="I46" s="6"/>
    </row>
    <row r="47" spans="1:9" x14ac:dyDescent="0.25">
      <c r="A47" s="6"/>
      <c r="B47" s="6"/>
      <c r="C47" s="6"/>
      <c r="D47" s="6"/>
      <c r="E47" s="6"/>
      <c r="F47" s="6"/>
      <c r="G47" s="6"/>
      <c r="H47" s="6"/>
      <c r="I47" s="6"/>
    </row>
  </sheetData>
  <sheetProtection selectLockedCells="1"/>
  <mergeCells count="1">
    <mergeCell ref="A18:I18"/>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9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4ED855-7C55-44BB-96EB-60B9DD830F48}">
  <sheetPr>
    <pageSetUpPr fitToPage="1"/>
  </sheetPr>
  <dimension ref="A1:I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8" t="s">
        <v>79</v>
      </c>
      <c r="I2" s="28"/>
    </row>
    <row r="3" spans="1:9" x14ac:dyDescent="0.25">
      <c r="A3" s="6" t="s">
        <v>4</v>
      </c>
      <c r="B3" s="28" t="s">
        <v>5</v>
      </c>
      <c r="C3" s="28"/>
      <c r="D3" s="28"/>
      <c r="E3" s="7"/>
      <c r="F3" s="6"/>
      <c r="G3" s="57" t="s">
        <v>6</v>
      </c>
      <c r="H3" s="29" t="s">
        <v>80</v>
      </c>
      <c r="I3" s="29"/>
    </row>
    <row r="4" spans="1:9" x14ac:dyDescent="0.25">
      <c r="A4" s="6" t="s">
        <v>8</v>
      </c>
      <c r="B4" s="28" t="s">
        <v>207</v>
      </c>
      <c r="C4" s="28"/>
      <c r="D4" s="28"/>
      <c r="E4" s="7"/>
      <c r="F4" s="6"/>
      <c r="G4" s="57" t="s">
        <v>10</v>
      </c>
      <c r="H4" s="28" t="s">
        <v>11</v>
      </c>
      <c r="I4" s="28"/>
    </row>
    <row r="5" spans="1:9" x14ac:dyDescent="0.25">
      <c r="A5" s="6" t="s">
        <v>12</v>
      </c>
      <c r="B5" s="28" t="s">
        <v>208</v>
      </c>
      <c r="C5" s="29"/>
      <c r="D5" s="29"/>
      <c r="E5" s="7"/>
      <c r="F5" s="6"/>
      <c r="G5" s="57" t="s">
        <v>14</v>
      </c>
      <c r="H5" s="29" t="s">
        <v>209</v>
      </c>
      <c r="I5" s="29"/>
    </row>
    <row r="6" spans="1:9" x14ac:dyDescent="0.25">
      <c r="A6" s="6"/>
      <c r="B6" s="6"/>
      <c r="C6" s="6"/>
      <c r="D6" s="6"/>
      <c r="E6" s="6"/>
      <c r="F6" s="6"/>
      <c r="G6" s="6"/>
      <c r="H6" s="6"/>
      <c r="I6" s="6"/>
    </row>
    <row r="7" spans="1:9" x14ac:dyDescent="0.25">
      <c r="A7" s="6"/>
      <c r="B7" s="6"/>
      <c r="C7" s="6" t="s">
        <v>131</v>
      </c>
      <c r="D7" s="6"/>
      <c r="E7" s="6"/>
      <c r="F7" s="6"/>
      <c r="G7" s="6"/>
      <c r="H7" s="6"/>
      <c r="I7" s="6"/>
    </row>
    <row r="8" spans="1:9" x14ac:dyDescent="0.25">
      <c r="A8" s="6" t="s">
        <v>16</v>
      </c>
      <c r="B8" s="6"/>
      <c r="C8" s="7"/>
      <c r="D8" s="7"/>
      <c r="E8" s="7"/>
      <c r="F8" s="7"/>
      <c r="G8" s="7"/>
      <c r="H8" s="7"/>
      <c r="I8" s="7"/>
    </row>
    <row r="9" spans="1:9" x14ac:dyDescent="0.25">
      <c r="A9" s="6" t="s">
        <v>126</v>
      </c>
      <c r="B9" s="6"/>
      <c r="C9" s="7"/>
      <c r="D9" s="7"/>
      <c r="E9" s="7"/>
      <c r="F9" s="7"/>
      <c r="G9" s="7"/>
      <c r="H9" s="7"/>
      <c r="I9" s="7"/>
    </row>
    <row r="10" spans="1:9" x14ac:dyDescent="0.25">
      <c r="A10" s="6" t="s">
        <v>127</v>
      </c>
      <c r="B10" s="6"/>
      <c r="C10" s="7"/>
      <c r="D10" s="7"/>
      <c r="E10" s="7"/>
      <c r="F10" s="7"/>
      <c r="G10" s="7"/>
      <c r="H10" s="7"/>
      <c r="I10" s="7"/>
    </row>
    <row r="11" spans="1:9" x14ac:dyDescent="0.25">
      <c r="A11" s="6" t="s">
        <v>18</v>
      </c>
      <c r="B11" s="6"/>
      <c r="C11" s="7"/>
      <c r="D11" s="7"/>
      <c r="E11" s="7"/>
      <c r="F11" s="7"/>
      <c r="G11" s="7"/>
      <c r="H11" s="7"/>
      <c r="I11" s="7"/>
    </row>
    <row r="12" spans="1:9" x14ac:dyDescent="0.25">
      <c r="A12" s="6" t="s">
        <v>85</v>
      </c>
      <c r="B12" s="6"/>
      <c r="C12" s="7"/>
      <c r="D12" s="7"/>
      <c r="E12" s="7"/>
      <c r="F12" s="7"/>
      <c r="G12" s="7"/>
      <c r="H12" s="7"/>
      <c r="I12" s="7"/>
    </row>
    <row r="13" spans="1:9" x14ac:dyDescent="0.25">
      <c r="A13" s="6" t="s">
        <v>20</v>
      </c>
      <c r="B13" s="6"/>
      <c r="C13" s="7"/>
      <c r="D13" s="7"/>
      <c r="E13" s="7"/>
      <c r="F13" s="7"/>
      <c r="G13" s="7"/>
      <c r="H13" s="7"/>
      <c r="I13" s="7"/>
    </row>
    <row r="14" spans="1:9" x14ac:dyDescent="0.25">
      <c r="A14" s="5" t="s">
        <v>128</v>
      </c>
      <c r="B14" s="6"/>
      <c r="C14" s="7"/>
      <c r="D14" s="7"/>
      <c r="E14" s="7"/>
      <c r="F14" s="7"/>
      <c r="G14" s="7"/>
      <c r="H14" s="7"/>
      <c r="I14" s="7"/>
    </row>
    <row r="15" spans="1:9" x14ac:dyDescent="0.25">
      <c r="A15" s="5" t="s">
        <v>22</v>
      </c>
      <c r="B15" s="6"/>
      <c r="C15" s="7"/>
      <c r="D15" s="7"/>
      <c r="E15" s="7"/>
      <c r="F15" s="7"/>
      <c r="G15" s="7"/>
      <c r="H15" s="7"/>
      <c r="I15" s="7"/>
    </row>
    <row r="16" spans="1:9" x14ac:dyDescent="0.25">
      <c r="A16" s="6"/>
      <c r="B16" s="6"/>
      <c r="C16" s="7"/>
      <c r="D16" s="7"/>
      <c r="E16" s="7"/>
      <c r="F16" s="7"/>
      <c r="G16" s="7"/>
      <c r="H16" s="7"/>
      <c r="I16" s="7"/>
    </row>
    <row r="17" spans="1:9" x14ac:dyDescent="0.25">
      <c r="A17" s="7"/>
      <c r="B17" s="7"/>
      <c r="C17" s="7"/>
      <c r="D17" s="7"/>
      <c r="E17" s="7"/>
      <c r="F17" s="7"/>
      <c r="G17" s="7"/>
      <c r="H17" s="7"/>
      <c r="I17" s="7"/>
    </row>
    <row r="18" spans="1:9" ht="13" x14ac:dyDescent="0.3">
      <c r="A18" s="119" t="s">
        <v>25</v>
      </c>
      <c r="B18" s="120"/>
      <c r="C18" s="120"/>
      <c r="D18" s="120"/>
      <c r="E18" s="120"/>
      <c r="F18" s="120"/>
      <c r="G18" s="120"/>
      <c r="H18" s="120"/>
      <c r="I18" s="121"/>
    </row>
    <row r="19" spans="1:9" x14ac:dyDescent="0.25">
      <c r="A19" s="59"/>
      <c r="B19" s="60"/>
      <c r="C19" s="61" t="s">
        <v>26</v>
      </c>
      <c r="D19" s="61" t="s">
        <v>27</v>
      </c>
      <c r="E19" s="61" t="s">
        <v>28</v>
      </c>
      <c r="F19" s="61" t="s">
        <v>29</v>
      </c>
      <c r="G19" s="61" t="s">
        <v>30</v>
      </c>
      <c r="H19" s="61" t="s">
        <v>31</v>
      </c>
      <c r="I19" s="61" t="s">
        <v>32</v>
      </c>
    </row>
    <row r="20" spans="1:9" x14ac:dyDescent="0.25">
      <c r="A20" s="59"/>
      <c r="B20" s="60"/>
      <c r="C20" s="62" t="s">
        <v>33</v>
      </c>
      <c r="D20" s="63" t="s">
        <v>33</v>
      </c>
      <c r="E20" s="62" t="s">
        <v>33</v>
      </c>
      <c r="F20" s="62" t="s">
        <v>33</v>
      </c>
      <c r="G20" s="62" t="s">
        <v>34</v>
      </c>
      <c r="H20" s="62" t="s">
        <v>34</v>
      </c>
      <c r="I20" s="62" t="s">
        <v>34</v>
      </c>
    </row>
    <row r="21" spans="1:9" x14ac:dyDescent="0.25">
      <c r="A21" s="59" t="s">
        <v>35</v>
      </c>
      <c r="B21" s="60"/>
      <c r="C21" s="64"/>
      <c r="D21" s="65"/>
      <c r="E21" s="65"/>
      <c r="F21" s="65">
        <v>275000</v>
      </c>
      <c r="G21" s="65"/>
      <c r="H21" s="65"/>
      <c r="I21" s="65"/>
    </row>
    <row r="22" spans="1:9" x14ac:dyDescent="0.25">
      <c r="A22" s="59" t="s">
        <v>36</v>
      </c>
      <c r="B22" s="60"/>
      <c r="C22" s="64">
        <v>0</v>
      </c>
      <c r="D22" s="65">
        <f t="shared" ref="D22:I22" si="0">C33</f>
        <v>0</v>
      </c>
      <c r="E22" s="65">
        <f t="shared" si="0"/>
        <v>0</v>
      </c>
      <c r="F22" s="65">
        <f t="shared" si="0"/>
        <v>0</v>
      </c>
      <c r="G22" s="65">
        <f t="shared" si="0"/>
        <v>0</v>
      </c>
      <c r="H22" s="65">
        <f t="shared" si="0"/>
        <v>0</v>
      </c>
      <c r="I22" s="65">
        <f t="shared" si="0"/>
        <v>0</v>
      </c>
    </row>
    <row r="23" spans="1:9" x14ac:dyDescent="0.25">
      <c r="A23" s="59" t="s">
        <v>37</v>
      </c>
      <c r="B23" s="60"/>
      <c r="C23" s="64"/>
      <c r="D23" s="65"/>
      <c r="E23" s="65"/>
      <c r="F23" s="65"/>
      <c r="G23" s="65">
        <v>195000</v>
      </c>
      <c r="H23" s="65">
        <v>80000</v>
      </c>
      <c r="I23" s="65"/>
    </row>
    <row r="24" spans="1:9" x14ac:dyDescent="0.25">
      <c r="A24" s="59" t="s">
        <v>38</v>
      </c>
      <c r="B24" s="60"/>
      <c r="C24" s="64"/>
      <c r="D24" s="65"/>
      <c r="E24" s="65"/>
      <c r="F24" s="64">
        <v>0</v>
      </c>
      <c r="G24" s="65">
        <v>195000</v>
      </c>
      <c r="H24" s="65">
        <v>80000</v>
      </c>
      <c r="I24" s="65"/>
    </row>
    <row r="25" spans="1:9" x14ac:dyDescent="0.25">
      <c r="A25" s="59"/>
      <c r="B25" s="60"/>
      <c r="C25" s="64"/>
      <c r="D25" s="65"/>
      <c r="E25" s="65"/>
      <c r="F25" s="65"/>
      <c r="G25" s="65"/>
      <c r="H25" s="65"/>
      <c r="I25" s="65"/>
    </row>
    <row r="26" spans="1:9" x14ac:dyDescent="0.25">
      <c r="A26" s="59" t="s">
        <v>39</v>
      </c>
      <c r="B26" s="29"/>
      <c r="C26" s="66"/>
      <c r="D26" s="66"/>
      <c r="E26" s="66"/>
      <c r="F26" s="66"/>
      <c r="G26" s="66"/>
      <c r="H26" s="66"/>
      <c r="I26" s="64"/>
    </row>
    <row r="27" spans="1:9" x14ac:dyDescent="0.25">
      <c r="A27" s="67" t="s">
        <v>40</v>
      </c>
      <c r="B27" s="60"/>
      <c r="C27" s="64"/>
      <c r="D27" s="68"/>
      <c r="E27" s="66"/>
      <c r="F27" s="66"/>
      <c r="G27" s="66"/>
      <c r="H27" s="66"/>
      <c r="I27" s="64"/>
    </row>
    <row r="28" spans="1:9" x14ac:dyDescent="0.25">
      <c r="A28" s="69"/>
      <c r="B28" s="70"/>
      <c r="C28" s="64">
        <v>0</v>
      </c>
      <c r="D28" s="65">
        <v>0</v>
      </c>
      <c r="E28" s="65">
        <v>0</v>
      </c>
      <c r="F28" s="65">
        <v>0</v>
      </c>
      <c r="G28" s="65"/>
      <c r="H28" s="65"/>
      <c r="I28" s="65"/>
    </row>
    <row r="29" spans="1:9" x14ac:dyDescent="0.25">
      <c r="A29" s="69"/>
      <c r="B29" s="70"/>
      <c r="C29" s="64"/>
      <c r="D29" s="65"/>
      <c r="E29" s="65"/>
      <c r="F29" s="65"/>
      <c r="G29" s="65"/>
      <c r="H29" s="65"/>
      <c r="I29" s="65"/>
    </row>
    <row r="30" spans="1:9" x14ac:dyDescent="0.25">
      <c r="A30" s="69"/>
      <c r="B30" s="70"/>
      <c r="C30" s="64"/>
      <c r="D30" s="65"/>
      <c r="E30" s="65"/>
      <c r="F30" s="65"/>
      <c r="G30" s="65"/>
      <c r="H30" s="65"/>
      <c r="I30" s="65"/>
    </row>
    <row r="31" spans="1:9" x14ac:dyDescent="0.25">
      <c r="A31" s="59" t="s">
        <v>41</v>
      </c>
      <c r="B31" s="60"/>
      <c r="C31" s="64">
        <f t="shared" ref="C31:I31" si="1">SUM(C28:C30)</f>
        <v>0</v>
      </c>
      <c r="D31" s="64">
        <f t="shared" si="1"/>
        <v>0</v>
      </c>
      <c r="E31" s="64">
        <f t="shared" si="1"/>
        <v>0</v>
      </c>
      <c r="F31" s="64">
        <f t="shared" si="1"/>
        <v>0</v>
      </c>
      <c r="G31" s="64">
        <f t="shared" si="1"/>
        <v>0</v>
      </c>
      <c r="H31" s="64">
        <f t="shared" si="1"/>
        <v>0</v>
      </c>
      <c r="I31" s="64">
        <f t="shared" si="1"/>
        <v>0</v>
      </c>
    </row>
    <row r="32" spans="1:9" x14ac:dyDescent="0.25">
      <c r="A32" s="59"/>
      <c r="B32" s="60"/>
      <c r="C32" s="64"/>
      <c r="D32" s="65"/>
      <c r="E32" s="65"/>
      <c r="F32" s="65"/>
      <c r="G32" s="65"/>
      <c r="H32" s="65"/>
      <c r="I32" s="65"/>
    </row>
    <row r="33" spans="1:9" x14ac:dyDescent="0.25">
      <c r="A33" s="59" t="s">
        <v>42</v>
      </c>
      <c r="B33" s="60"/>
      <c r="C33" s="64">
        <f>+C22+C23-C24+C31</f>
        <v>0</v>
      </c>
      <c r="D33" s="64">
        <f t="shared" ref="D33:I33" si="2">+D22+D23-D24+D31</f>
        <v>0</v>
      </c>
      <c r="E33" s="64">
        <f>+E22+E23-E24+E31</f>
        <v>0</v>
      </c>
      <c r="F33" s="64">
        <f t="shared" si="2"/>
        <v>0</v>
      </c>
      <c r="G33" s="64">
        <f>+G22+G23-G24+G31</f>
        <v>0</v>
      </c>
      <c r="H33" s="64">
        <f>+H22+H23-H24+H31</f>
        <v>0</v>
      </c>
      <c r="I33" s="64">
        <f t="shared" si="2"/>
        <v>0</v>
      </c>
    </row>
    <row r="34" spans="1:9" x14ac:dyDescent="0.25">
      <c r="A34" s="69"/>
      <c r="B34" s="70"/>
      <c r="C34" s="71"/>
      <c r="D34" s="72"/>
      <c r="E34" s="72"/>
      <c r="F34" s="65"/>
      <c r="G34" s="65"/>
      <c r="H34" s="65"/>
      <c r="I34" s="65"/>
    </row>
    <row r="35" spans="1:9" x14ac:dyDescent="0.25">
      <c r="A35" s="59" t="s">
        <v>43</v>
      </c>
      <c r="B35" s="60"/>
      <c r="C35" s="71"/>
      <c r="D35" s="72"/>
      <c r="E35" s="72"/>
      <c r="F35" s="65">
        <v>0</v>
      </c>
      <c r="G35" s="65"/>
      <c r="H35" s="65"/>
      <c r="I35" s="65"/>
    </row>
    <row r="36" spans="1:9" x14ac:dyDescent="0.25">
      <c r="A36" s="69"/>
      <c r="B36" s="70"/>
      <c r="C36" s="71"/>
      <c r="D36" s="72"/>
      <c r="E36" s="72"/>
      <c r="F36" s="65"/>
      <c r="G36" s="65"/>
      <c r="H36" s="65"/>
      <c r="I36" s="65"/>
    </row>
    <row r="37" spans="1:9" x14ac:dyDescent="0.25">
      <c r="A37" s="59" t="s">
        <v>44</v>
      </c>
      <c r="B37" s="73"/>
      <c r="C37" s="74">
        <f>C33-C35</f>
        <v>0</v>
      </c>
      <c r="D37" s="74">
        <f t="shared" ref="D37:I37" si="3">D33-D35</f>
        <v>0</v>
      </c>
      <c r="E37" s="74">
        <f t="shared" si="3"/>
        <v>0</v>
      </c>
      <c r="F37" s="75">
        <f t="shared" si="3"/>
        <v>0</v>
      </c>
      <c r="G37" s="75">
        <f t="shared" si="3"/>
        <v>0</v>
      </c>
      <c r="H37" s="75">
        <f t="shared" si="3"/>
        <v>0</v>
      </c>
      <c r="I37" s="75">
        <f t="shared" si="3"/>
        <v>0</v>
      </c>
    </row>
    <row r="38" spans="1:9" x14ac:dyDescent="0.25">
      <c r="A38" s="76"/>
      <c r="B38" s="76"/>
      <c r="C38" s="77"/>
      <c r="D38" s="77"/>
      <c r="E38" s="77"/>
      <c r="F38" s="77"/>
      <c r="G38" s="77"/>
      <c r="H38" s="77"/>
      <c r="I38" s="77"/>
    </row>
    <row r="39" spans="1:9" x14ac:dyDescent="0.25">
      <c r="A39" s="78" t="s">
        <v>45</v>
      </c>
      <c r="B39" s="28"/>
      <c r="C39" s="79"/>
      <c r="D39" s="79"/>
      <c r="E39" s="79"/>
      <c r="F39" s="79"/>
      <c r="G39" s="79"/>
      <c r="H39" s="79"/>
      <c r="I39" s="79"/>
    </row>
    <row r="40" spans="1:9" x14ac:dyDescent="0.25">
      <c r="A40" s="80" t="s">
        <v>46</v>
      </c>
      <c r="B40" s="70"/>
      <c r="C40" s="72"/>
      <c r="D40" s="72"/>
      <c r="E40" s="72"/>
      <c r="F40" s="72"/>
      <c r="G40" s="72"/>
      <c r="H40" s="72"/>
      <c r="I40" s="72"/>
    </row>
    <row r="41" spans="1:9" x14ac:dyDescent="0.25">
      <c r="A41" s="59"/>
      <c r="B41" s="60"/>
      <c r="C41" s="65"/>
      <c r="D41" s="65"/>
      <c r="E41" s="65"/>
      <c r="F41" s="65"/>
      <c r="G41" s="65"/>
      <c r="H41" s="65"/>
      <c r="I41" s="65"/>
    </row>
    <row r="42" spans="1:9" x14ac:dyDescent="0.25">
      <c r="A42" s="59" t="s">
        <v>47</v>
      </c>
      <c r="B42" s="60"/>
      <c r="C42" s="65"/>
      <c r="D42" s="65"/>
      <c r="E42" s="65"/>
      <c r="F42" s="65"/>
      <c r="G42" s="65"/>
      <c r="H42" s="65"/>
      <c r="I42" s="65"/>
    </row>
    <row r="43" spans="1:9" x14ac:dyDescent="0.25">
      <c r="A43" s="59"/>
      <c r="B43" s="60"/>
      <c r="C43" s="65"/>
      <c r="D43" s="65"/>
      <c r="E43" s="65"/>
      <c r="F43" s="65"/>
      <c r="G43" s="65"/>
      <c r="H43" s="65"/>
      <c r="I43" s="65"/>
    </row>
    <row r="44" spans="1:9" x14ac:dyDescent="0.25">
      <c r="A44" s="112" t="s">
        <v>48</v>
      </c>
      <c r="B44" s="73"/>
      <c r="C44" s="65"/>
      <c r="D44" s="65"/>
      <c r="E44" s="65"/>
      <c r="F44" s="65"/>
      <c r="G44" s="65"/>
      <c r="H44" s="65"/>
      <c r="I44" s="65"/>
    </row>
    <row r="45" spans="1:9" x14ac:dyDescent="0.25">
      <c r="A45" s="113" t="s">
        <v>49</v>
      </c>
      <c r="B45" s="114"/>
      <c r="C45" s="65"/>
      <c r="D45" s="65"/>
      <c r="E45" s="65"/>
      <c r="F45" s="65"/>
      <c r="G45" s="65"/>
      <c r="H45" s="65"/>
      <c r="I45" s="65"/>
    </row>
    <row r="46" spans="1:9" x14ac:dyDescent="0.25">
      <c r="A46" s="6"/>
      <c r="B46" s="6"/>
      <c r="C46" s="6"/>
      <c r="D46" s="6"/>
      <c r="E46" s="6"/>
      <c r="F46" s="6"/>
      <c r="G46" s="6"/>
      <c r="H46" s="6"/>
      <c r="I46" s="6"/>
    </row>
    <row r="47" spans="1:9" x14ac:dyDescent="0.25">
      <c r="A47" s="6"/>
      <c r="B47" s="6"/>
      <c r="C47" s="6"/>
      <c r="D47" s="6"/>
      <c r="E47" s="6"/>
      <c r="F47" s="6"/>
      <c r="G47" s="6"/>
      <c r="H47" s="6"/>
      <c r="I47" s="6"/>
    </row>
  </sheetData>
  <sheetProtection selectLockedCells="1"/>
  <mergeCells count="1">
    <mergeCell ref="A18:I18"/>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9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9640F2-C18F-4927-B62F-4133D8665DA9}">
  <sheetPr>
    <pageSetUpPr fitToPage="1"/>
  </sheetPr>
  <dimension ref="A1:M48"/>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6" t="s">
        <v>324</v>
      </c>
      <c r="I2" s="28"/>
    </row>
    <row r="3" spans="1:9" x14ac:dyDescent="0.25">
      <c r="A3" s="6" t="s">
        <v>4</v>
      </c>
      <c r="B3" s="28" t="s">
        <v>233</v>
      </c>
      <c r="C3" s="28"/>
      <c r="D3" s="28"/>
      <c r="E3" s="7"/>
      <c r="F3" s="6"/>
      <c r="G3" s="57" t="s">
        <v>6</v>
      </c>
      <c r="H3" s="27" t="s">
        <v>325</v>
      </c>
      <c r="I3" s="29"/>
    </row>
    <row r="4" spans="1:9" x14ac:dyDescent="0.25">
      <c r="A4" s="6" t="s">
        <v>8</v>
      </c>
      <c r="B4" s="26" t="s">
        <v>303</v>
      </c>
      <c r="C4" s="28"/>
      <c r="D4" s="28"/>
      <c r="E4" s="7"/>
      <c r="F4" s="6"/>
      <c r="G4" s="57" t="s">
        <v>10</v>
      </c>
      <c r="H4" s="26" t="s">
        <v>11</v>
      </c>
      <c r="I4" s="28"/>
    </row>
    <row r="5" spans="1:9" x14ac:dyDescent="0.25">
      <c r="A5" s="6" t="s">
        <v>12</v>
      </c>
      <c r="B5" s="28" t="s">
        <v>214</v>
      </c>
      <c r="C5" s="29"/>
      <c r="D5" s="29"/>
      <c r="E5" s="7"/>
      <c r="F5" s="6"/>
      <c r="G5" s="57" t="s">
        <v>14</v>
      </c>
      <c r="H5" s="27" t="s">
        <v>326</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81" t="s">
        <v>305</v>
      </c>
      <c r="B9" s="81"/>
      <c r="C9" s="81"/>
      <c r="D9" s="81"/>
      <c r="E9" s="81"/>
      <c r="F9" s="81"/>
      <c r="G9" s="81"/>
      <c r="H9" s="81"/>
      <c r="I9" s="81"/>
    </row>
    <row r="10" spans="1:9" x14ac:dyDescent="0.25">
      <c r="A10" s="5" t="s">
        <v>306</v>
      </c>
      <c r="B10" s="6"/>
      <c r="C10" s="7"/>
      <c r="D10" s="7"/>
      <c r="E10" s="7"/>
      <c r="F10" s="7"/>
      <c r="G10" s="7"/>
      <c r="H10" s="7"/>
      <c r="I10" s="7"/>
    </row>
    <row r="11" spans="1:9" x14ac:dyDescent="0.25">
      <c r="A11" s="6" t="s">
        <v>18</v>
      </c>
      <c r="B11" s="6"/>
      <c r="C11" s="7"/>
      <c r="D11" s="7"/>
      <c r="E11" s="7"/>
      <c r="F11" s="7"/>
      <c r="G11" s="7"/>
      <c r="H11" s="7"/>
      <c r="I11" s="7"/>
    </row>
    <row r="12" spans="1:9" x14ac:dyDescent="0.25">
      <c r="A12" s="5" t="s">
        <v>307</v>
      </c>
      <c r="B12" s="6"/>
      <c r="C12" s="7"/>
      <c r="D12" s="7"/>
      <c r="E12" s="7"/>
      <c r="F12" s="7"/>
      <c r="G12" s="7"/>
      <c r="H12" s="7"/>
      <c r="I12" s="7"/>
    </row>
    <row r="13" spans="1:9" x14ac:dyDescent="0.25">
      <c r="A13" s="6" t="s">
        <v>20</v>
      </c>
      <c r="B13" s="6"/>
      <c r="C13" s="7"/>
      <c r="D13" s="7"/>
      <c r="E13" s="7"/>
      <c r="F13" s="7"/>
      <c r="G13" s="7"/>
      <c r="H13" s="7"/>
      <c r="I13" s="7"/>
    </row>
    <row r="14" spans="1:9" x14ac:dyDescent="0.25">
      <c r="A14" s="5" t="s">
        <v>308</v>
      </c>
      <c r="B14" s="6"/>
      <c r="C14" s="7"/>
      <c r="D14" s="7"/>
      <c r="E14" s="7"/>
      <c r="F14" s="7"/>
      <c r="G14" s="7"/>
      <c r="H14" s="7"/>
      <c r="I14" s="7"/>
    </row>
    <row r="15" spans="1:9" x14ac:dyDescent="0.25">
      <c r="A15" s="5" t="s">
        <v>327</v>
      </c>
      <c r="B15" s="6"/>
      <c r="C15" s="7"/>
      <c r="D15" s="7"/>
      <c r="E15" s="7"/>
      <c r="F15" s="7"/>
      <c r="G15" s="7"/>
      <c r="H15" s="7"/>
      <c r="I15" s="7"/>
    </row>
    <row r="16" spans="1:9" x14ac:dyDescent="0.25">
      <c r="A16" s="5" t="s">
        <v>22</v>
      </c>
      <c r="B16" s="6"/>
      <c r="C16" s="7"/>
      <c r="D16" s="7"/>
      <c r="E16" s="7"/>
      <c r="F16" s="7"/>
      <c r="G16" s="7"/>
      <c r="H16" s="7"/>
      <c r="I16" s="7"/>
    </row>
    <row r="17" spans="1:13" x14ac:dyDescent="0.25">
      <c r="A17" s="6"/>
      <c r="B17" s="6"/>
      <c r="C17" s="7"/>
      <c r="D17" s="7"/>
      <c r="E17" s="7"/>
      <c r="F17" s="7"/>
      <c r="G17" s="7"/>
      <c r="H17" s="7"/>
      <c r="I17" s="7"/>
    </row>
    <row r="18" spans="1:13" x14ac:dyDescent="0.25">
      <c r="A18" s="5" t="s">
        <v>23</v>
      </c>
      <c r="B18" s="6"/>
      <c r="C18" s="7"/>
      <c r="D18" s="7"/>
      <c r="E18" s="7"/>
      <c r="F18" s="7"/>
      <c r="G18" s="7"/>
      <c r="H18" s="7"/>
      <c r="I18" s="7"/>
    </row>
    <row r="19" spans="1:13" x14ac:dyDescent="0.25">
      <c r="A19" s="5"/>
      <c r="B19" s="6"/>
      <c r="C19" s="7"/>
      <c r="D19" s="7"/>
      <c r="E19" s="7"/>
      <c r="F19" s="7"/>
      <c r="G19" s="7"/>
      <c r="H19" s="7"/>
      <c r="I19" s="7"/>
    </row>
    <row r="20" spans="1:13" x14ac:dyDescent="0.25">
      <c r="A20" s="7"/>
      <c r="B20" s="7"/>
      <c r="C20" s="7"/>
      <c r="D20" s="7"/>
      <c r="E20" s="7"/>
      <c r="F20" s="7"/>
      <c r="G20" s="7"/>
      <c r="H20" s="7"/>
      <c r="I20" s="7"/>
    </row>
    <row r="21" spans="1:13" ht="13" x14ac:dyDescent="0.3">
      <c r="A21" s="119" t="s">
        <v>25</v>
      </c>
      <c r="B21" s="120"/>
      <c r="C21" s="120"/>
      <c r="D21" s="120"/>
      <c r="E21" s="120"/>
      <c r="F21" s="120"/>
      <c r="G21" s="120"/>
      <c r="H21" s="120"/>
      <c r="I21" s="121"/>
    </row>
    <row r="22" spans="1:13" x14ac:dyDescent="0.25">
      <c r="A22" s="59"/>
      <c r="B22" s="60"/>
      <c r="C22" s="61" t="s">
        <v>26</v>
      </c>
      <c r="D22" s="61" t="s">
        <v>27</v>
      </c>
      <c r="E22" s="61" t="s">
        <v>28</v>
      </c>
      <c r="F22" s="61" t="s">
        <v>29</v>
      </c>
      <c r="G22" s="61" t="s">
        <v>30</v>
      </c>
      <c r="H22" s="61" t="s">
        <v>31</v>
      </c>
      <c r="I22" s="61" t="s">
        <v>32</v>
      </c>
    </row>
    <row r="23" spans="1:13" x14ac:dyDescent="0.25">
      <c r="A23" s="59"/>
      <c r="B23" s="60"/>
      <c r="C23" s="62" t="s">
        <v>33</v>
      </c>
      <c r="D23" s="63" t="s">
        <v>33</v>
      </c>
      <c r="E23" s="62" t="s">
        <v>33</v>
      </c>
      <c r="F23" s="62" t="s">
        <v>33</v>
      </c>
      <c r="G23" s="62" t="s">
        <v>34</v>
      </c>
      <c r="H23" s="62" t="s">
        <v>34</v>
      </c>
      <c r="I23" s="62" t="s">
        <v>34</v>
      </c>
    </row>
    <row r="24" spans="1:13" x14ac:dyDescent="0.25">
      <c r="A24" s="59" t="s">
        <v>35</v>
      </c>
      <c r="B24" s="60"/>
      <c r="C24" s="64"/>
      <c r="D24" s="65"/>
      <c r="E24" s="65"/>
      <c r="F24" s="65"/>
      <c r="G24" s="65">
        <v>422794</v>
      </c>
      <c r="H24" s="65">
        <v>437458</v>
      </c>
      <c r="I24" s="65">
        <v>404362</v>
      </c>
    </row>
    <row r="25" spans="1:13" x14ac:dyDescent="0.25">
      <c r="A25" s="59" t="s">
        <v>36</v>
      </c>
      <c r="B25" s="60"/>
      <c r="C25" s="64">
        <v>0</v>
      </c>
      <c r="D25" s="65">
        <f t="shared" ref="D25:I25" si="0">C36</f>
        <v>0</v>
      </c>
      <c r="E25" s="65">
        <f t="shared" si="0"/>
        <v>0</v>
      </c>
      <c r="F25" s="65">
        <f t="shared" si="0"/>
        <v>0</v>
      </c>
      <c r="G25" s="65">
        <f t="shared" si="0"/>
        <v>0</v>
      </c>
      <c r="H25" s="65">
        <f t="shared" si="0"/>
        <v>18000</v>
      </c>
      <c r="I25" s="65">
        <f t="shared" si="0"/>
        <v>22000</v>
      </c>
    </row>
    <row r="26" spans="1:13" x14ac:dyDescent="0.25">
      <c r="A26" s="59" t="s">
        <v>37</v>
      </c>
      <c r="B26" s="60"/>
      <c r="C26" s="64"/>
      <c r="D26" s="65"/>
      <c r="E26" s="65"/>
      <c r="F26" s="65"/>
      <c r="G26" s="65">
        <v>300000</v>
      </c>
      <c r="H26" s="65">
        <v>260000</v>
      </c>
      <c r="I26" s="65">
        <v>400000</v>
      </c>
    </row>
    <row r="27" spans="1:13" x14ac:dyDescent="0.25">
      <c r="A27" s="59" t="s">
        <v>38</v>
      </c>
      <c r="B27" s="60"/>
      <c r="C27" s="64"/>
      <c r="D27" s="65"/>
      <c r="E27" s="65"/>
      <c r="F27" s="64"/>
      <c r="G27" s="65">
        <v>282000</v>
      </c>
      <c r="H27" s="65">
        <v>256000</v>
      </c>
      <c r="I27" s="65">
        <v>358000</v>
      </c>
    </row>
    <row r="28" spans="1:13" x14ac:dyDescent="0.25">
      <c r="A28" s="59"/>
      <c r="B28" s="60"/>
      <c r="C28" s="64"/>
      <c r="D28" s="65"/>
      <c r="E28" s="65"/>
      <c r="F28" s="65"/>
      <c r="G28" s="65"/>
      <c r="H28" s="65"/>
      <c r="I28" s="65"/>
    </row>
    <row r="29" spans="1:13" x14ac:dyDescent="0.25">
      <c r="A29" s="59" t="s">
        <v>39</v>
      </c>
      <c r="B29" s="29"/>
      <c r="C29" s="66"/>
      <c r="D29" s="66"/>
      <c r="E29" s="66"/>
      <c r="F29" s="66"/>
      <c r="G29" s="66"/>
      <c r="H29" s="66"/>
      <c r="I29" s="64"/>
    </row>
    <row r="30" spans="1:13" x14ac:dyDescent="0.25">
      <c r="A30" s="67" t="s">
        <v>40</v>
      </c>
      <c r="B30" s="60"/>
      <c r="C30" s="64"/>
      <c r="D30" s="68"/>
      <c r="E30" s="66"/>
      <c r="F30" s="66"/>
      <c r="G30" s="66"/>
      <c r="H30" s="66"/>
      <c r="I30" s="64"/>
      <c r="M30" s="4"/>
    </row>
    <row r="31" spans="1:13" x14ac:dyDescent="0.25">
      <c r="A31" s="69"/>
      <c r="B31" s="70"/>
      <c r="C31" s="64">
        <v>0</v>
      </c>
      <c r="D31" s="65">
        <v>0</v>
      </c>
      <c r="E31" s="65">
        <v>0</v>
      </c>
      <c r="F31" s="65">
        <v>0</v>
      </c>
      <c r="G31" s="65"/>
      <c r="H31" s="65"/>
      <c r="I31" s="65"/>
    </row>
    <row r="32" spans="1:13" x14ac:dyDescent="0.25">
      <c r="A32" s="69"/>
      <c r="B32" s="70"/>
      <c r="C32" s="64"/>
      <c r="D32" s="65"/>
      <c r="E32" s="65"/>
      <c r="F32" s="65"/>
      <c r="G32" s="65"/>
      <c r="H32" s="65"/>
      <c r="I32" s="65"/>
    </row>
    <row r="33" spans="1:9" x14ac:dyDescent="0.25">
      <c r="A33" s="69"/>
      <c r="B33" s="70"/>
      <c r="C33" s="64"/>
      <c r="D33" s="65"/>
      <c r="E33" s="65"/>
      <c r="F33" s="65"/>
      <c r="G33" s="65"/>
      <c r="H33" s="65"/>
      <c r="I33" s="65"/>
    </row>
    <row r="34" spans="1:9" x14ac:dyDescent="0.25">
      <c r="A34" s="59" t="s">
        <v>41</v>
      </c>
      <c r="B34" s="60"/>
      <c r="C34" s="64">
        <f t="shared" ref="C34:I34" si="1">SUM(C31:C33)</f>
        <v>0</v>
      </c>
      <c r="D34" s="64">
        <f t="shared" si="1"/>
        <v>0</v>
      </c>
      <c r="E34" s="64">
        <f t="shared" si="1"/>
        <v>0</v>
      </c>
      <c r="F34" s="64">
        <f t="shared" si="1"/>
        <v>0</v>
      </c>
      <c r="G34" s="64">
        <f t="shared" si="1"/>
        <v>0</v>
      </c>
      <c r="H34" s="64">
        <f t="shared" si="1"/>
        <v>0</v>
      </c>
      <c r="I34" s="64">
        <f t="shared" si="1"/>
        <v>0</v>
      </c>
    </row>
    <row r="35" spans="1:9" x14ac:dyDescent="0.25">
      <c r="A35" s="59"/>
      <c r="B35" s="60"/>
      <c r="C35" s="64"/>
      <c r="D35" s="65"/>
      <c r="E35" s="65"/>
      <c r="F35" s="65"/>
      <c r="G35" s="65"/>
      <c r="H35" s="65"/>
      <c r="I35" s="65"/>
    </row>
    <row r="36" spans="1:9" x14ac:dyDescent="0.25">
      <c r="A36" s="59" t="s">
        <v>42</v>
      </c>
      <c r="B36" s="60"/>
      <c r="C36" s="64">
        <f>+C25+C26-C27+C34</f>
        <v>0</v>
      </c>
      <c r="D36" s="64">
        <f t="shared" ref="D36:I36" si="2">+D25+D26-D27+D34</f>
        <v>0</v>
      </c>
      <c r="E36" s="64">
        <f>+E25+E26-E27+E34</f>
        <v>0</v>
      </c>
      <c r="F36" s="64">
        <f t="shared" si="2"/>
        <v>0</v>
      </c>
      <c r="G36" s="64">
        <f>+G25+G26-G27+G34</f>
        <v>18000</v>
      </c>
      <c r="H36" s="64">
        <f>+H25+H26-H27+H34</f>
        <v>22000</v>
      </c>
      <c r="I36" s="64">
        <f t="shared" si="2"/>
        <v>64000</v>
      </c>
    </row>
    <row r="37" spans="1:9" x14ac:dyDescent="0.25">
      <c r="A37" s="69"/>
      <c r="B37" s="70"/>
      <c r="C37" s="71"/>
      <c r="D37" s="72"/>
      <c r="E37" s="72"/>
      <c r="F37" s="65"/>
      <c r="G37" s="65"/>
      <c r="H37" s="65"/>
      <c r="I37" s="65"/>
    </row>
    <row r="38" spans="1:9" x14ac:dyDescent="0.25">
      <c r="A38" s="59" t="s">
        <v>43</v>
      </c>
      <c r="B38" s="60"/>
      <c r="C38" s="71"/>
      <c r="D38" s="72"/>
      <c r="E38" s="72"/>
      <c r="F38" s="65"/>
      <c r="G38" s="65">
        <f>G24-G27</f>
        <v>140794</v>
      </c>
      <c r="H38" s="65">
        <v>160000</v>
      </c>
      <c r="I38" s="65">
        <v>64000</v>
      </c>
    </row>
    <row r="39" spans="1:9" x14ac:dyDescent="0.25">
      <c r="A39" s="69"/>
      <c r="B39" s="70"/>
      <c r="C39" s="71"/>
      <c r="D39" s="72"/>
      <c r="E39" s="72"/>
      <c r="F39" s="65"/>
      <c r="G39" s="65"/>
      <c r="H39" s="65"/>
      <c r="I39" s="65"/>
    </row>
    <row r="40" spans="1:9" x14ac:dyDescent="0.25">
      <c r="A40" s="59" t="s">
        <v>44</v>
      </c>
      <c r="B40" s="73"/>
      <c r="C40" s="74">
        <f>C36-C38</f>
        <v>0</v>
      </c>
      <c r="D40" s="74">
        <f t="shared" ref="D40:I40" si="3">D36-D38</f>
        <v>0</v>
      </c>
      <c r="E40" s="74">
        <f t="shared" si="3"/>
        <v>0</v>
      </c>
      <c r="F40" s="75">
        <f t="shared" si="3"/>
        <v>0</v>
      </c>
      <c r="G40" s="75">
        <f t="shared" si="3"/>
        <v>-122794</v>
      </c>
      <c r="H40" s="75">
        <f t="shared" si="3"/>
        <v>-138000</v>
      </c>
      <c r="I40" s="75">
        <f t="shared" si="3"/>
        <v>0</v>
      </c>
    </row>
    <row r="41" spans="1:9" x14ac:dyDescent="0.25">
      <c r="A41" s="76"/>
      <c r="B41" s="76"/>
      <c r="C41" s="77"/>
      <c r="D41" s="77"/>
      <c r="E41" s="77"/>
      <c r="F41" s="77"/>
      <c r="G41" s="77"/>
      <c r="H41" s="77"/>
      <c r="I41" s="77"/>
    </row>
    <row r="42" spans="1:9" x14ac:dyDescent="0.25">
      <c r="A42" s="78" t="s">
        <v>45</v>
      </c>
      <c r="B42" s="28"/>
      <c r="C42" s="79"/>
      <c r="D42" s="79"/>
      <c r="E42" s="79"/>
      <c r="F42" s="79"/>
      <c r="G42" s="79"/>
      <c r="H42" s="79"/>
      <c r="I42" s="79"/>
    </row>
    <row r="43" spans="1:9" x14ac:dyDescent="0.25">
      <c r="A43" s="80" t="s">
        <v>46</v>
      </c>
      <c r="B43" s="70"/>
      <c r="C43" s="72"/>
      <c r="D43" s="72"/>
      <c r="E43" s="72"/>
      <c r="F43" s="72"/>
      <c r="G43" s="72"/>
      <c r="H43" s="72"/>
      <c r="I43" s="72"/>
    </row>
    <row r="44" spans="1:9" x14ac:dyDescent="0.25">
      <c r="A44" s="59"/>
      <c r="B44" s="60"/>
      <c r="C44" s="65"/>
      <c r="D44" s="65"/>
      <c r="E44" s="65"/>
      <c r="F44" s="65"/>
      <c r="G44" s="65"/>
      <c r="H44" s="65"/>
      <c r="I44" s="65"/>
    </row>
    <row r="45" spans="1:9" x14ac:dyDescent="0.25">
      <c r="A45" s="59" t="s">
        <v>47</v>
      </c>
      <c r="B45" s="60"/>
      <c r="C45" s="65"/>
      <c r="D45" s="65"/>
      <c r="E45" s="65"/>
      <c r="F45" s="65"/>
      <c r="G45" s="65"/>
      <c r="H45" s="65"/>
      <c r="I45" s="65"/>
    </row>
    <row r="46" spans="1:9" x14ac:dyDescent="0.25">
      <c r="A46" s="59"/>
      <c r="B46" s="60"/>
      <c r="C46" s="65"/>
      <c r="D46" s="65"/>
      <c r="E46" s="65"/>
      <c r="F46" s="65"/>
      <c r="G46" s="65"/>
      <c r="H46" s="65"/>
      <c r="I46" s="65"/>
    </row>
    <row r="47" spans="1:9" x14ac:dyDescent="0.25">
      <c r="A47" s="112" t="s">
        <v>48</v>
      </c>
      <c r="B47" s="73"/>
      <c r="C47" s="65"/>
      <c r="D47" s="65"/>
      <c r="E47" s="65"/>
      <c r="F47" s="65"/>
      <c r="G47" s="65"/>
      <c r="H47" s="65"/>
      <c r="I47" s="65"/>
    </row>
    <row r="48" spans="1:9" x14ac:dyDescent="0.25">
      <c r="A48" s="23" t="s">
        <v>49</v>
      </c>
      <c r="B48" s="24"/>
      <c r="C48" s="11"/>
      <c r="D48" s="11"/>
      <c r="E48" s="10"/>
      <c r="F48" s="10"/>
      <c r="G48" s="10"/>
      <c r="H48" s="10"/>
      <c r="I48" s="10"/>
    </row>
  </sheetData>
  <sheetProtection selectLockedCells="1"/>
  <mergeCells count="1">
    <mergeCell ref="A21:I21"/>
  </mergeCells>
  <printOptions horizontalCentered="1"/>
  <pageMargins left="0.75" right="0.75" top="0.6" bottom="0.55000000000000004" header="0.28000000000000003" footer="0.16"/>
  <pageSetup scale="89" orientation="landscape" r:id="rId1"/>
  <headerFooter alignWithMargins="0">
    <oddHeader>&amp;C&amp;"Arial,Bold"Report on Non-General Fund Information
&amp;"Arial,Regular"for Submittal to the 2020 Legislature</oddHeader>
    <oddFooter>&amp;LForm 37-47 (rev. 9/17/19)&amp;R&amp;D  &amp;T</oddFooter>
  </headerFooter>
</worksheet>
</file>

<file path=xl/worksheets/sheet9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31126-CA91-4AE0-8596-505A853FE22E}">
  <sheetPr>
    <pageSetUpPr fitToPage="1"/>
  </sheetPr>
  <dimension ref="A1:I47"/>
  <sheetViews>
    <sheetView zoomScaleNormal="100" workbookViewId="0">
      <selection activeCell="D40" sqref="D40"/>
    </sheetView>
  </sheetViews>
  <sheetFormatPr defaultRowHeight="12.5" x14ac:dyDescent="0.25"/>
  <cols>
    <col min="1" max="2" width="14.7265625" customWidth="1"/>
    <col min="3" max="8" width="14" customWidth="1"/>
    <col min="9" max="9" width="13.1796875" customWidth="1"/>
  </cols>
  <sheetData>
    <row r="1" spans="1:9" x14ac:dyDescent="0.25">
      <c r="A1" s="6"/>
      <c r="B1" s="6"/>
      <c r="C1" s="6"/>
      <c r="D1" s="6"/>
      <c r="E1" s="6"/>
      <c r="F1" s="6"/>
      <c r="G1" s="6"/>
      <c r="H1" s="6"/>
      <c r="I1" s="6"/>
    </row>
    <row r="2" spans="1:9" x14ac:dyDescent="0.25">
      <c r="A2" s="6" t="s">
        <v>0</v>
      </c>
      <c r="B2" s="28" t="s">
        <v>1</v>
      </c>
      <c r="C2" s="28"/>
      <c r="D2" s="28"/>
      <c r="E2" s="7"/>
      <c r="F2" s="6"/>
      <c r="G2" s="57" t="s">
        <v>2</v>
      </c>
      <c r="H2" s="28" t="s">
        <v>284</v>
      </c>
      <c r="I2" s="28"/>
    </row>
    <row r="3" spans="1:9" x14ac:dyDescent="0.25">
      <c r="A3" s="6" t="s">
        <v>4</v>
      </c>
      <c r="B3" s="28" t="s">
        <v>233</v>
      </c>
      <c r="C3" s="28"/>
      <c r="D3" s="28"/>
      <c r="E3" s="7"/>
      <c r="F3" s="6"/>
      <c r="G3" s="57" t="s">
        <v>6</v>
      </c>
      <c r="H3" s="29" t="s">
        <v>328</v>
      </c>
      <c r="I3" s="29"/>
    </row>
    <row r="4" spans="1:9" x14ac:dyDescent="0.25">
      <c r="A4" s="6" t="s">
        <v>8</v>
      </c>
      <c r="B4" s="58" t="s">
        <v>286</v>
      </c>
      <c r="C4" s="28"/>
      <c r="D4" s="28"/>
      <c r="E4" s="7"/>
      <c r="F4" s="6"/>
      <c r="G4" s="57" t="s">
        <v>10</v>
      </c>
      <c r="H4" s="28" t="s">
        <v>11</v>
      </c>
      <c r="I4" s="28"/>
    </row>
    <row r="5" spans="1:9" x14ac:dyDescent="0.25">
      <c r="A5" s="6" t="s">
        <v>12</v>
      </c>
      <c r="B5" s="42" t="s">
        <v>214</v>
      </c>
      <c r="C5" s="29"/>
      <c r="D5" s="29"/>
      <c r="E5" s="7"/>
      <c r="F5" s="6"/>
      <c r="G5" s="57" t="s">
        <v>14</v>
      </c>
      <c r="H5" s="29" t="s">
        <v>329</v>
      </c>
      <c r="I5" s="29"/>
    </row>
    <row r="6" spans="1:9" x14ac:dyDescent="0.25">
      <c r="A6" s="6"/>
      <c r="B6" s="6"/>
      <c r="C6" s="6"/>
      <c r="D6" s="6"/>
      <c r="E6" s="6"/>
      <c r="F6" s="6"/>
      <c r="G6" s="6"/>
      <c r="H6" s="6"/>
      <c r="I6" s="6"/>
    </row>
    <row r="7" spans="1:9" x14ac:dyDescent="0.25">
      <c r="A7" s="6"/>
      <c r="B7" s="6"/>
      <c r="C7" s="6"/>
      <c r="D7" s="6"/>
      <c r="E7" s="6"/>
      <c r="F7" s="6"/>
      <c r="G7" s="6"/>
      <c r="H7" s="6"/>
      <c r="I7" s="6"/>
    </row>
    <row r="8" spans="1:9" x14ac:dyDescent="0.25">
      <c r="A8" s="6" t="s">
        <v>16</v>
      </c>
      <c r="B8" s="6"/>
      <c r="C8" s="7"/>
      <c r="D8" s="7"/>
      <c r="E8" s="7"/>
      <c r="F8" s="7"/>
      <c r="G8" s="7"/>
      <c r="H8" s="7"/>
      <c r="I8" s="7"/>
    </row>
    <row r="9" spans="1:9" x14ac:dyDescent="0.25">
      <c r="A9" s="38" t="s">
        <v>245</v>
      </c>
      <c r="B9" s="38"/>
      <c r="C9" s="40"/>
      <c r="D9" s="40"/>
      <c r="E9" s="40"/>
      <c r="F9" s="40"/>
      <c r="G9" s="40"/>
      <c r="H9" s="40"/>
      <c r="I9" s="40"/>
    </row>
    <row r="10" spans="1:9" x14ac:dyDescent="0.25">
      <c r="A10" s="38" t="s">
        <v>288</v>
      </c>
      <c r="B10" s="38"/>
      <c r="C10" s="40"/>
      <c r="D10" s="40"/>
      <c r="E10" s="40"/>
      <c r="F10" s="40"/>
      <c r="G10" s="40"/>
      <c r="H10" s="40"/>
      <c r="I10" s="40"/>
    </row>
    <row r="11" spans="1:9" x14ac:dyDescent="0.25">
      <c r="A11" s="6" t="s">
        <v>18</v>
      </c>
      <c r="B11" s="6"/>
      <c r="C11" s="7"/>
      <c r="D11" s="7"/>
      <c r="E11" s="7"/>
      <c r="F11" s="7"/>
      <c r="G11" s="7"/>
      <c r="H11" s="7"/>
      <c r="I11" s="7"/>
    </row>
    <row r="12" spans="1:9" x14ac:dyDescent="0.25">
      <c r="A12" s="45" t="s">
        <v>289</v>
      </c>
      <c r="B12" s="6"/>
      <c r="C12" s="7"/>
      <c r="D12" s="7"/>
      <c r="E12" s="7"/>
      <c r="F12" s="7"/>
      <c r="G12" s="7"/>
      <c r="H12" s="7"/>
      <c r="I12" s="7"/>
    </row>
    <row r="13" spans="1:9" x14ac:dyDescent="0.25">
      <c r="A13" s="6" t="s">
        <v>20</v>
      </c>
      <c r="B13" s="6"/>
      <c r="C13" s="7"/>
      <c r="D13" s="7"/>
      <c r="E13" s="7"/>
      <c r="F13" s="7"/>
      <c r="G13" s="7"/>
      <c r="H13" s="7"/>
      <c r="I13" s="7"/>
    </row>
    <row r="14" spans="1:9" x14ac:dyDescent="0.25">
      <c r="A14" s="45" t="s">
        <v>290</v>
      </c>
      <c r="B14" s="6"/>
      <c r="C14" s="7"/>
      <c r="D14" s="7"/>
      <c r="E14" s="7"/>
      <c r="F14" s="7"/>
      <c r="G14" s="7"/>
      <c r="H14" s="7"/>
      <c r="I14" s="7"/>
    </row>
    <row r="15" spans="1:9" x14ac:dyDescent="0.25">
      <c r="A15" s="45" t="s">
        <v>291</v>
      </c>
      <c r="B15" s="6"/>
      <c r="C15" s="7"/>
      <c r="D15" s="7"/>
      <c r="E15" s="7"/>
      <c r="F15" s="7"/>
      <c r="G15" s="7"/>
      <c r="H15" s="7"/>
      <c r="I15" s="7"/>
    </row>
    <row r="16" spans="1:9" x14ac:dyDescent="0.25">
      <c r="A16" s="5" t="s">
        <v>22</v>
      </c>
      <c r="B16" s="6"/>
      <c r="C16" s="7"/>
      <c r="D16" s="7"/>
      <c r="E16" s="7"/>
      <c r="F16" s="7"/>
      <c r="G16" s="7"/>
      <c r="H16" s="7"/>
      <c r="I16" s="7"/>
    </row>
    <row r="17" spans="1:9" x14ac:dyDescent="0.25">
      <c r="A17" s="6"/>
      <c r="B17" s="6"/>
      <c r="C17" s="7"/>
      <c r="D17" s="7"/>
      <c r="E17" s="7"/>
      <c r="F17" s="7"/>
      <c r="G17" s="7"/>
      <c r="H17" s="7"/>
      <c r="I17" s="7"/>
    </row>
    <row r="18" spans="1:9" x14ac:dyDescent="0.25">
      <c r="A18" s="5" t="s">
        <v>23</v>
      </c>
      <c r="B18" s="6"/>
      <c r="C18" s="7"/>
      <c r="D18" s="7"/>
      <c r="E18" s="7"/>
      <c r="F18" s="7"/>
      <c r="G18" s="7"/>
      <c r="H18" s="7"/>
      <c r="I18" s="7"/>
    </row>
    <row r="19" spans="1:9" x14ac:dyDescent="0.25">
      <c r="A19" s="7"/>
      <c r="B19" s="7"/>
      <c r="C19" s="7"/>
      <c r="D19" s="7"/>
      <c r="E19" s="7"/>
      <c r="F19" s="7"/>
      <c r="G19" s="7"/>
      <c r="H19" s="7"/>
      <c r="I19" s="7"/>
    </row>
    <row r="20" spans="1:9" ht="13" x14ac:dyDescent="0.3">
      <c r="A20" s="119" t="s">
        <v>25</v>
      </c>
      <c r="B20" s="120"/>
      <c r="C20" s="120"/>
      <c r="D20" s="120"/>
      <c r="E20" s="120"/>
      <c r="F20" s="120"/>
      <c r="G20" s="120"/>
      <c r="H20" s="120"/>
      <c r="I20" s="121"/>
    </row>
    <row r="21" spans="1:9" x14ac:dyDescent="0.25">
      <c r="A21" s="59"/>
      <c r="B21" s="60"/>
      <c r="C21" s="61" t="s">
        <v>26</v>
      </c>
      <c r="D21" s="61" t="s">
        <v>27</v>
      </c>
      <c r="E21" s="61" t="s">
        <v>28</v>
      </c>
      <c r="F21" s="61" t="s">
        <v>29</v>
      </c>
      <c r="G21" s="61" t="s">
        <v>30</v>
      </c>
      <c r="H21" s="61" t="s">
        <v>31</v>
      </c>
      <c r="I21" s="61" t="s">
        <v>32</v>
      </c>
    </row>
    <row r="22" spans="1:9" x14ac:dyDescent="0.25">
      <c r="A22" s="59"/>
      <c r="B22" s="60"/>
      <c r="C22" s="62" t="s">
        <v>33</v>
      </c>
      <c r="D22" s="63" t="s">
        <v>33</v>
      </c>
      <c r="E22" s="62" t="s">
        <v>33</v>
      </c>
      <c r="F22" s="62" t="s">
        <v>33</v>
      </c>
      <c r="G22" s="62" t="s">
        <v>34</v>
      </c>
      <c r="H22" s="62" t="s">
        <v>34</v>
      </c>
      <c r="I22" s="62" t="s">
        <v>34</v>
      </c>
    </row>
    <row r="23" spans="1:9" x14ac:dyDescent="0.25">
      <c r="A23" s="59" t="s">
        <v>35</v>
      </c>
      <c r="B23" s="60"/>
      <c r="C23" s="64"/>
      <c r="D23" s="65"/>
      <c r="E23" s="65"/>
      <c r="F23" s="65"/>
      <c r="G23" s="65">
        <v>708000</v>
      </c>
      <c r="H23" s="65">
        <v>710000</v>
      </c>
      <c r="I23" s="65">
        <v>700000</v>
      </c>
    </row>
    <row r="24" spans="1:9" x14ac:dyDescent="0.25">
      <c r="A24" s="59" t="s">
        <v>36</v>
      </c>
      <c r="B24" s="60"/>
      <c r="C24" s="64">
        <v>0</v>
      </c>
      <c r="D24" s="65">
        <f t="shared" ref="D24:I24" si="0">C35</f>
        <v>0</v>
      </c>
      <c r="E24" s="65">
        <f t="shared" si="0"/>
        <v>0</v>
      </c>
      <c r="F24" s="65">
        <f t="shared" si="0"/>
        <v>0</v>
      </c>
      <c r="G24" s="65">
        <f t="shared" si="0"/>
        <v>0</v>
      </c>
      <c r="H24" s="65">
        <f t="shared" si="0"/>
        <v>20000</v>
      </c>
      <c r="I24" s="65">
        <f t="shared" si="0"/>
        <v>25000</v>
      </c>
    </row>
    <row r="25" spans="1:9" x14ac:dyDescent="0.25">
      <c r="A25" s="59" t="s">
        <v>37</v>
      </c>
      <c r="B25" s="60"/>
      <c r="C25" s="64"/>
      <c r="D25" s="65"/>
      <c r="E25" s="65"/>
      <c r="F25" s="65"/>
      <c r="G25" s="65">
        <v>670000</v>
      </c>
      <c r="H25" s="65">
        <v>665000</v>
      </c>
      <c r="I25" s="65">
        <v>650000</v>
      </c>
    </row>
    <row r="26" spans="1:9" x14ac:dyDescent="0.25">
      <c r="A26" s="59" t="s">
        <v>38</v>
      </c>
      <c r="B26" s="60"/>
      <c r="C26" s="64"/>
      <c r="D26" s="65"/>
      <c r="E26" s="65"/>
      <c r="F26" s="64"/>
      <c r="G26" s="65">
        <v>650000</v>
      </c>
      <c r="H26" s="65">
        <v>660000</v>
      </c>
      <c r="I26" s="65">
        <v>580000</v>
      </c>
    </row>
    <row r="27" spans="1:9" x14ac:dyDescent="0.25">
      <c r="A27" s="59"/>
      <c r="B27" s="60"/>
      <c r="C27" s="64"/>
      <c r="D27" s="65"/>
      <c r="E27" s="65"/>
      <c r="F27" s="65"/>
      <c r="G27" s="65"/>
      <c r="H27" s="65"/>
      <c r="I27" s="65"/>
    </row>
    <row r="28" spans="1:9" x14ac:dyDescent="0.25">
      <c r="A28" s="59" t="s">
        <v>39</v>
      </c>
      <c r="B28" s="29"/>
      <c r="C28" s="66"/>
      <c r="D28" s="66"/>
      <c r="E28" s="66"/>
      <c r="F28" s="66"/>
      <c r="G28" s="66"/>
      <c r="H28" s="66"/>
      <c r="I28" s="64"/>
    </row>
    <row r="29" spans="1:9" x14ac:dyDescent="0.25">
      <c r="A29" s="67" t="s">
        <v>40</v>
      </c>
      <c r="B29" s="60"/>
      <c r="C29" s="64"/>
      <c r="D29" s="68"/>
      <c r="E29" s="66"/>
      <c r="F29" s="66"/>
      <c r="G29" s="66"/>
      <c r="H29" s="66"/>
      <c r="I29" s="64"/>
    </row>
    <row r="30" spans="1:9" x14ac:dyDescent="0.25">
      <c r="A30" s="69"/>
      <c r="B30" s="70"/>
      <c r="C30" s="64">
        <v>0</v>
      </c>
      <c r="D30" s="65">
        <v>0</v>
      </c>
      <c r="E30" s="65">
        <v>0</v>
      </c>
      <c r="F30" s="65">
        <v>0</v>
      </c>
      <c r="G30" s="65"/>
      <c r="H30" s="65"/>
      <c r="I30" s="65"/>
    </row>
    <row r="31" spans="1:9" x14ac:dyDescent="0.25">
      <c r="A31" s="69"/>
      <c r="B31" s="70"/>
      <c r="C31" s="64"/>
      <c r="D31" s="65"/>
      <c r="E31" s="65"/>
      <c r="F31" s="65"/>
      <c r="G31" s="65"/>
      <c r="H31" s="65"/>
      <c r="I31" s="65"/>
    </row>
    <row r="32" spans="1:9" x14ac:dyDescent="0.25">
      <c r="A32" s="69"/>
      <c r="B32" s="70"/>
      <c r="C32" s="64"/>
      <c r="D32" s="65"/>
      <c r="E32" s="65"/>
      <c r="F32" s="65"/>
      <c r="G32" s="65"/>
      <c r="H32" s="65"/>
      <c r="I32" s="65"/>
    </row>
    <row r="33" spans="1:9" x14ac:dyDescent="0.25">
      <c r="A33" s="59" t="s">
        <v>41</v>
      </c>
      <c r="B33" s="60"/>
      <c r="C33" s="64">
        <f t="shared" ref="C33:I33" si="1">SUM(C30:C32)</f>
        <v>0</v>
      </c>
      <c r="D33" s="64">
        <f t="shared" si="1"/>
        <v>0</v>
      </c>
      <c r="E33" s="64">
        <f t="shared" si="1"/>
        <v>0</v>
      </c>
      <c r="F33" s="64">
        <f t="shared" si="1"/>
        <v>0</v>
      </c>
      <c r="G33" s="64">
        <f t="shared" si="1"/>
        <v>0</v>
      </c>
      <c r="H33" s="64">
        <f t="shared" si="1"/>
        <v>0</v>
      </c>
      <c r="I33" s="64">
        <f t="shared" si="1"/>
        <v>0</v>
      </c>
    </row>
    <row r="34" spans="1:9" x14ac:dyDescent="0.25">
      <c r="A34" s="59"/>
      <c r="B34" s="60"/>
      <c r="C34" s="64"/>
      <c r="D34" s="65"/>
      <c r="E34" s="65"/>
      <c r="F34" s="65"/>
      <c r="G34" s="65"/>
      <c r="H34" s="65"/>
      <c r="I34" s="65"/>
    </row>
    <row r="35" spans="1:9" x14ac:dyDescent="0.25">
      <c r="A35" s="59" t="s">
        <v>42</v>
      </c>
      <c r="B35" s="60"/>
      <c r="C35" s="64">
        <f>+C24+C25-C26+C33</f>
        <v>0</v>
      </c>
      <c r="D35" s="64">
        <f t="shared" ref="D35:I35" si="2">+D24+D25-D26+D33</f>
        <v>0</v>
      </c>
      <c r="E35" s="64">
        <f>+E24+E25-E26+E33</f>
        <v>0</v>
      </c>
      <c r="F35" s="64">
        <f t="shared" si="2"/>
        <v>0</v>
      </c>
      <c r="G35" s="64">
        <f>+G24+G25-G26+G33</f>
        <v>20000</v>
      </c>
      <c r="H35" s="64">
        <f>+H24+H25-H26+H33</f>
        <v>25000</v>
      </c>
      <c r="I35" s="64">
        <f t="shared" si="2"/>
        <v>95000</v>
      </c>
    </row>
    <row r="36" spans="1:9" x14ac:dyDescent="0.25">
      <c r="A36" s="69"/>
      <c r="B36" s="70"/>
      <c r="C36" s="71"/>
      <c r="D36" s="72"/>
      <c r="E36" s="72"/>
      <c r="F36" s="65"/>
      <c r="G36" s="65"/>
      <c r="H36" s="65"/>
      <c r="I36" s="65"/>
    </row>
    <row r="37" spans="1:9" x14ac:dyDescent="0.25">
      <c r="A37" s="59" t="s">
        <v>43</v>
      </c>
      <c r="B37" s="60"/>
      <c r="C37" s="71"/>
      <c r="D37" s="72"/>
      <c r="E37" s="72"/>
      <c r="F37" s="65"/>
      <c r="G37" s="65">
        <f>G23-G26</f>
        <v>58000</v>
      </c>
      <c r="H37" s="65">
        <f>H23-H26</f>
        <v>50000</v>
      </c>
      <c r="I37" s="65">
        <v>95000</v>
      </c>
    </row>
    <row r="38" spans="1:9" x14ac:dyDescent="0.25">
      <c r="A38" s="69"/>
      <c r="B38" s="70"/>
      <c r="C38" s="71"/>
      <c r="D38" s="72"/>
      <c r="E38" s="72"/>
      <c r="F38" s="65"/>
      <c r="G38" s="65"/>
      <c r="H38" s="65"/>
      <c r="I38" s="65"/>
    </row>
    <row r="39" spans="1:9" x14ac:dyDescent="0.25">
      <c r="A39" s="59" t="s">
        <v>44</v>
      </c>
      <c r="B39" s="73"/>
      <c r="C39" s="74">
        <f>C35-C37</f>
        <v>0</v>
      </c>
      <c r="D39" s="74">
        <f t="shared" ref="D39:I39" si="3">D35-D37</f>
        <v>0</v>
      </c>
      <c r="E39" s="74">
        <f t="shared" si="3"/>
        <v>0</v>
      </c>
      <c r="F39" s="75">
        <f t="shared" si="3"/>
        <v>0</v>
      </c>
      <c r="G39" s="75">
        <f t="shared" si="3"/>
        <v>-38000</v>
      </c>
      <c r="H39" s="75">
        <f t="shared" si="3"/>
        <v>-25000</v>
      </c>
      <c r="I39" s="75">
        <f t="shared" si="3"/>
        <v>0</v>
      </c>
    </row>
    <row r="40" spans="1:9" x14ac:dyDescent="0.25">
      <c r="A40" s="76"/>
      <c r="B40" s="76"/>
      <c r="C40" s="77"/>
      <c r="D40" s="77"/>
      <c r="E40" s="77"/>
      <c r="F40" s="77"/>
      <c r="G40" s="77"/>
      <c r="H40" s="77"/>
      <c r="I40" s="77"/>
    </row>
    <row r="41" spans="1:9" x14ac:dyDescent="0.25">
      <c r="A41" s="78" t="s">
        <v>45</v>
      </c>
      <c r="B41" s="28"/>
      <c r="C41" s="79"/>
      <c r="D41" s="79"/>
      <c r="E41" s="79"/>
      <c r="F41" s="79"/>
      <c r="G41" s="79"/>
      <c r="H41" s="79"/>
      <c r="I41" s="79"/>
    </row>
    <row r="42" spans="1:9" x14ac:dyDescent="0.25">
      <c r="A42" s="80" t="s">
        <v>46</v>
      </c>
      <c r="B42" s="70"/>
      <c r="C42" s="72"/>
      <c r="D42" s="72"/>
      <c r="E42" s="72"/>
      <c r="F42" s="72"/>
      <c r="G42" s="72"/>
      <c r="H42" s="72"/>
      <c r="I42" s="72"/>
    </row>
    <row r="43" spans="1:9" x14ac:dyDescent="0.25">
      <c r="A43" s="59"/>
      <c r="B43" s="60"/>
      <c r="C43" s="65"/>
      <c r="D43" s="65"/>
      <c r="E43" s="65"/>
      <c r="F43" s="65"/>
      <c r="G43" s="65"/>
      <c r="H43" s="65"/>
      <c r="I43" s="65"/>
    </row>
    <row r="44" spans="1:9" x14ac:dyDescent="0.25">
      <c r="A44" s="59" t="s">
        <v>47</v>
      </c>
      <c r="B44" s="60"/>
      <c r="C44" s="65"/>
      <c r="D44" s="65"/>
      <c r="E44" s="65"/>
      <c r="F44" s="65"/>
      <c r="G44" s="65"/>
      <c r="H44" s="65"/>
      <c r="I44" s="65"/>
    </row>
    <row r="45" spans="1:9" x14ac:dyDescent="0.25">
      <c r="A45" s="59"/>
      <c r="B45" s="60"/>
      <c r="C45" s="65"/>
      <c r="D45" s="65"/>
      <c r="E45" s="65"/>
      <c r="F45" s="65"/>
      <c r="G45" s="65"/>
      <c r="H45" s="65"/>
      <c r="I45" s="65"/>
    </row>
    <row r="46" spans="1:9" x14ac:dyDescent="0.25">
      <c r="A46" s="112" t="s">
        <v>48</v>
      </c>
      <c r="B46" s="73"/>
      <c r="C46" s="65"/>
      <c r="D46" s="65"/>
      <c r="E46" s="65"/>
      <c r="F46" s="65"/>
      <c r="G46" s="65"/>
      <c r="H46" s="65"/>
      <c r="I46" s="65"/>
    </row>
    <row r="47" spans="1:9" x14ac:dyDescent="0.25">
      <c r="A47" s="113" t="s">
        <v>49</v>
      </c>
      <c r="B47" s="114"/>
      <c r="C47" s="65"/>
      <c r="D47" s="65"/>
      <c r="E47" s="65"/>
      <c r="F47" s="65"/>
      <c r="G47" s="65"/>
      <c r="H47" s="65"/>
      <c r="I47" s="65"/>
    </row>
  </sheetData>
  <sheetProtection selectLockedCells="1"/>
  <mergeCells count="1">
    <mergeCell ref="A20:I20"/>
  </mergeCells>
  <printOptions horizontalCentered="1"/>
  <pageMargins left="0.75" right="0.75" top="0.6" bottom="0.55000000000000004" header="0.28000000000000003" footer="0.16"/>
  <pageSetup scale="91" orientation="landscape" r:id="rId1"/>
  <headerFooter alignWithMargins="0">
    <oddHeader>&amp;C&amp;"Arial,Bold"Report on Non-General Fund Information
&amp;"Arial,Regular"for Submittal to the 2020 Legislature</oddHeader>
    <oddFooter>&amp;LForm 37-47 (rev. 9/17/19)&amp;R&amp;D  &amp;T</oddFooter>
  </headerFooter>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2" baseType="variant">
      <vt:variant>
        <vt:lpstr>Worksheets</vt:lpstr>
      </vt:variant>
      <vt:variant>
        <vt:i4>99</vt:i4>
      </vt:variant>
    </vt:vector>
  </HeadingPairs>
  <TitlesOfParts>
    <vt:vector size="99" baseType="lpstr">
      <vt:lpstr>S-504</vt:lpstr>
      <vt:lpstr>S-505</vt:lpstr>
      <vt:lpstr>S-507</vt:lpstr>
      <vt:lpstr>S-509</vt:lpstr>
      <vt:lpstr>S-510</vt:lpstr>
      <vt:lpstr>S-511</vt:lpstr>
      <vt:lpstr>S-512</vt:lpstr>
      <vt:lpstr>S-513</vt:lpstr>
      <vt:lpstr>S-516</vt:lpstr>
      <vt:lpstr>S-516 &amp; 653</vt:lpstr>
      <vt:lpstr>S-517</vt:lpstr>
      <vt:lpstr>S-518</vt:lpstr>
      <vt:lpstr>S-519</vt:lpstr>
      <vt:lpstr>S-520</vt:lpstr>
      <vt:lpstr>S-523</vt:lpstr>
      <vt:lpstr>S-524</vt:lpstr>
      <vt:lpstr>S-525</vt:lpstr>
      <vt:lpstr>S-526</vt:lpstr>
      <vt:lpstr>S-529</vt:lpstr>
      <vt:lpstr>S-530</vt:lpstr>
      <vt:lpstr>S-533</vt:lpstr>
      <vt:lpstr>S-535</vt:lpstr>
      <vt:lpstr>S-538</vt:lpstr>
      <vt:lpstr>S-539</vt:lpstr>
      <vt:lpstr>S-541</vt:lpstr>
      <vt:lpstr>S-542</vt:lpstr>
      <vt:lpstr>S-544</vt:lpstr>
      <vt:lpstr>S-545</vt:lpstr>
      <vt:lpstr>S-546</vt:lpstr>
      <vt:lpstr>S-547</vt:lpstr>
      <vt:lpstr>S-551</vt:lpstr>
      <vt:lpstr>S-554</vt:lpstr>
      <vt:lpstr>S-555</vt:lpstr>
      <vt:lpstr>S-559</vt:lpstr>
      <vt:lpstr>S-561</vt:lpstr>
      <vt:lpstr>S-562</vt:lpstr>
      <vt:lpstr>S-563</vt:lpstr>
      <vt:lpstr>S-564</vt:lpstr>
      <vt:lpstr>S-566</vt:lpstr>
      <vt:lpstr>S-567</vt:lpstr>
      <vt:lpstr>S-568</vt:lpstr>
      <vt:lpstr>S-569</vt:lpstr>
      <vt:lpstr>S-570</vt:lpstr>
      <vt:lpstr>S-571</vt:lpstr>
      <vt:lpstr>S-572</vt:lpstr>
      <vt:lpstr>S-573</vt:lpstr>
      <vt:lpstr>S-574</vt:lpstr>
      <vt:lpstr>S-576</vt:lpstr>
      <vt:lpstr>S-577</vt:lpstr>
      <vt:lpstr>S-580</vt:lpstr>
      <vt:lpstr>S-581</vt:lpstr>
      <vt:lpstr>S-582</vt:lpstr>
      <vt:lpstr>S-584</vt:lpstr>
      <vt:lpstr>S-585</vt:lpstr>
      <vt:lpstr>S-589</vt:lpstr>
      <vt:lpstr>S-590</vt:lpstr>
      <vt:lpstr>S-593</vt:lpstr>
      <vt:lpstr>S-594</vt:lpstr>
      <vt:lpstr>S-595</vt:lpstr>
      <vt:lpstr>S-596</vt:lpstr>
      <vt:lpstr>S-599</vt:lpstr>
      <vt:lpstr>S-602</vt:lpstr>
      <vt:lpstr>S-605</vt:lpstr>
      <vt:lpstr>S-606</vt:lpstr>
      <vt:lpstr>S-607</vt:lpstr>
      <vt:lpstr>S-608</vt:lpstr>
      <vt:lpstr>S-609</vt:lpstr>
      <vt:lpstr>S-610</vt:lpstr>
      <vt:lpstr>S-611</vt:lpstr>
      <vt:lpstr>S-612</vt:lpstr>
      <vt:lpstr>S-613</vt:lpstr>
      <vt:lpstr>S-617</vt:lpstr>
      <vt:lpstr>S-618</vt:lpstr>
      <vt:lpstr>S-622</vt:lpstr>
      <vt:lpstr>S-624</vt:lpstr>
      <vt:lpstr>S-630</vt:lpstr>
      <vt:lpstr>S-631</vt:lpstr>
      <vt:lpstr>S-632</vt:lpstr>
      <vt:lpstr>S-634</vt:lpstr>
      <vt:lpstr>S-637</vt:lpstr>
      <vt:lpstr>S-640</vt:lpstr>
      <vt:lpstr>S-642</vt:lpstr>
      <vt:lpstr>S-645</vt:lpstr>
      <vt:lpstr>S-646</vt:lpstr>
      <vt:lpstr>S-649</vt:lpstr>
      <vt:lpstr>S-651</vt:lpstr>
      <vt:lpstr>S-652</vt:lpstr>
      <vt:lpstr>S-654</vt:lpstr>
      <vt:lpstr>S-655</vt:lpstr>
      <vt:lpstr>S-656</vt:lpstr>
      <vt:lpstr>S-657</vt:lpstr>
      <vt:lpstr>S-658</vt:lpstr>
      <vt:lpstr>S-660</vt:lpstr>
      <vt:lpstr>S-661</vt:lpstr>
      <vt:lpstr>S-662</vt:lpstr>
      <vt:lpstr>S-663</vt:lpstr>
      <vt:lpstr>S-664</vt:lpstr>
      <vt:lpstr>S-674</vt:lpstr>
      <vt:lpstr>S-675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Kristine V. Castillo</dc:creator>
  <cp:lastModifiedBy>Lawrence Agcaoili</cp:lastModifiedBy>
  <cp:lastPrinted>2019-11-09T01:40:30Z</cp:lastPrinted>
  <dcterms:created xsi:type="dcterms:W3CDTF">2019-11-09T00:51:26Z</dcterms:created>
  <dcterms:modified xsi:type="dcterms:W3CDTF">2021-09-03T23:35:00Z</dcterms:modified>
</cp:coreProperties>
</file>